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r:id="rId5"/>
    <sheet name="Лист11" sheetId="6" r:id="rId6"/>
    <sheet name="Листы16" sheetId="7" r:id="rId7"/>
  </sheets>
  <definedNames>
    <definedName name="_xlnm.Print_Area" localSheetId="0">'Лист1'!$A$1:$EG$47</definedName>
    <definedName name="_xlnm.Print_Area" localSheetId="2">'Лист2'!$A$1:$J$63</definedName>
  </definedNames>
  <calcPr fullCalcOnLoad="1"/>
</workbook>
</file>

<file path=xl/sharedStrings.xml><?xml version="1.0" encoding="utf-8"?>
<sst xmlns="http://schemas.openxmlformats.org/spreadsheetml/2006/main" count="720" uniqueCount="262">
  <si>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</si>
  <si>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</si>
  <si>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</si>
  <si>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</si>
  <si>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</si>
  <si>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</si>
  <si>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</si>
  <si>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</si>
  <si>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</si>
  <si>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</si>
  <si>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</si>
  <si>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</si>
  <si>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(наименование учреждения (подразделения))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</si>
  <si>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</si>
  <si>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Коды</t>
  </si>
  <si>
    <t>Дата</t>
  </si>
  <si>
    <t>Дата предыдущего утверждения плана</t>
  </si>
  <si>
    <t>по ОКПО</t>
  </si>
  <si>
    <t>Минобрнауки России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</si>
  <si>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</si>
  <si>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</si>
  <si>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</si>
  <si>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</si>
  <si>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</si>
  <si>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</t>
  </si>
  <si>
    <t>(адрес фактического местонахождения учреждения
(подразделения))</t>
  </si>
  <si>
    <t>1.2. Основные виды деятельности федерального государственного учреждения (подразделения):</t>
  </si>
  <si>
    <t xml:space="preserve">на </t>
  </si>
  <si>
    <t>(последняя отчетная дата)</t>
  </si>
  <si>
    <t>№</t>
  </si>
  <si>
    <t>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</si>
  <si>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</si>
  <si>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</si>
  <si>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</si>
  <si>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</si>
  <si>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</si>
  <si>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</si>
  <si>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</si>
  <si>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</si>
  <si>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</si>
  <si>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</si>
  <si>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</si>
  <si>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</si>
  <si>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</si>
  <si>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</si>
  <si>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</si>
  <si>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</si>
  <si>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</si>
  <si>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</si>
  <si>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обеспечение выполнения государственного задания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</si>
  <si>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</si>
  <si>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</si>
  <si>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</si>
  <si>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</si>
  <si>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Код</t>
  </si>
  <si>
    <t>стро-</t>
  </si>
  <si>
    <t>ки</t>
  </si>
  <si>
    <t>гранты</t>
  </si>
  <si>
    <t>Остаток средств на начало года</t>
  </si>
  <si>
    <t>Х</t>
  </si>
  <si>
    <t>180</t>
  </si>
  <si>
    <t>130</t>
  </si>
  <si>
    <t>120</t>
  </si>
  <si>
    <t>из них</t>
  </si>
  <si>
    <t>010</t>
  </si>
  <si>
    <t>020</t>
  </si>
  <si>
    <t>140</t>
  </si>
  <si>
    <t>150</t>
  </si>
  <si>
    <t>030</t>
  </si>
  <si>
    <t>410</t>
  </si>
  <si>
    <t>420</t>
  </si>
  <si>
    <t>прочие поступления</t>
  </si>
  <si>
    <t>Выплаты по расходам, всего:</t>
  </si>
  <si>
    <t>100</t>
  </si>
  <si>
    <t>фонд оплаты труда</t>
  </si>
  <si>
    <t>111</t>
  </si>
  <si>
    <t>040</t>
  </si>
  <si>
    <t>112</t>
  </si>
  <si>
    <t>119</t>
  </si>
  <si>
    <t>300</t>
  </si>
  <si>
    <t>800</t>
  </si>
  <si>
    <t>исполнение судебных актов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</si>
  <si>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</si>
  <si>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</si>
  <si>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</si>
  <si>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</si>
  <si>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</si>
  <si>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</si>
  <si>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200</t>
  </si>
  <si>
    <t>244</t>
  </si>
  <si>
    <t>услуги связи</t>
  </si>
  <si>
    <t>транспортные услуги</t>
  </si>
  <si>
    <t>коммунальные услуги</t>
  </si>
  <si>
    <t>прочие работы, услуги</t>
  </si>
  <si>
    <t>500</t>
  </si>
  <si>
    <t>600</t>
  </si>
  <si>
    <t>Остаток средств на конец года</t>
  </si>
  <si>
    <t>строки</t>
  </si>
  <si>
    <t>Год</t>
  </si>
  <si>
    <t>начала</t>
  </si>
  <si>
    <t>закупки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</si>
  <si>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</si>
  <si>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</si>
  <si>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</si>
  <si>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</si>
  <si>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государствен-</t>
  </si>
  <si>
    <t>ных и муниципальных нужд»</t>
  </si>
  <si>
    <t xml:space="preserve">В соответствии с Федеральным законом </t>
  </si>
  <si>
    <t xml:space="preserve">от 18 июля 2011 г. № 223-ФЗ «О закупках </t>
  </si>
  <si>
    <t xml:space="preserve">товаров, работ, услуг отдельными видами </t>
  </si>
  <si>
    <t>юридических лиц»</t>
  </si>
  <si>
    <t>на  20</t>
  </si>
  <si>
    <t>очередной</t>
  </si>
  <si>
    <t xml:space="preserve">финансовый </t>
  </si>
  <si>
    <t>год</t>
  </si>
  <si>
    <t>1-ый год</t>
  </si>
  <si>
    <t>планового</t>
  </si>
  <si>
    <t>периода</t>
  </si>
  <si>
    <t>2-ой год</t>
  </si>
  <si>
    <t xml:space="preserve">Выплаты по расходам на </t>
  </si>
  <si>
    <t xml:space="preserve">закупку товаров, работ, услуг </t>
  </si>
  <si>
    <t>всего:</t>
  </si>
  <si>
    <t>0001</t>
  </si>
  <si>
    <t>в том числе: на оплату</t>
  </si>
  <si>
    <t>контрактов, заключенных</t>
  </si>
  <si>
    <t>до начала очередного</t>
  </si>
  <si>
    <t>финансового года:</t>
  </si>
  <si>
    <t>1001</t>
  </si>
  <si>
    <t xml:space="preserve">на закупку товаров работ, </t>
  </si>
  <si>
    <t>услуг по году начала закупки:</t>
  </si>
  <si>
    <t>2001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</si>
  <si>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</si>
  <si>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</si>
  <si>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</si>
  <si>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</si>
  <si>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Поступление</t>
  </si>
  <si>
    <t>Выбытие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</si>
  <si>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</si>
  <si>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</si>
  <si>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</si>
  <si>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</si>
  <si>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</si>
  <si>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</si>
  <si>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(подпись)</t>
  </si>
  <si>
    <t>(расшифровка подписи)</t>
  </si>
  <si>
    <t>Исполнитель</t>
  </si>
  <si>
    <t>процесса, а также юридических лиц, не</t>
  </si>
  <si>
    <t>являющихся участниками бюджетного</t>
  </si>
  <si>
    <t>кредиторская задолженность, всего:</t>
  </si>
  <si>
    <t>Сумма, рублей</t>
  </si>
  <si>
    <t>кредиторская задолженность за счет субсидии на финансовое</t>
  </si>
  <si>
    <t>кредиторская задолженность за счет поступлений от оказания услуг</t>
  </si>
  <si>
    <t>Сумма выплат по расходам на закупку товаров, работ и услуг, рублей (с точностью до двух знаков после запятой — 0,00)</t>
  </si>
  <si>
    <t>/</t>
  </si>
  <si>
    <t>Тел.</t>
  </si>
  <si>
    <t>17</t>
  </si>
  <si>
    <t>18</t>
  </si>
  <si>
    <t>19</t>
  </si>
  <si>
    <t>010101001</t>
  </si>
  <si>
    <t>II. Показатели финансового состояния муниципального бюджетного</t>
  </si>
  <si>
    <t xml:space="preserve">учреждения </t>
  </si>
  <si>
    <t>х</t>
  </si>
  <si>
    <t xml:space="preserve">муниципального бюджетного учреждения </t>
  </si>
  <si>
    <t>Создание развиваюцей образовательной среды  стимулирующей активные формы познания</t>
  </si>
  <si>
    <t>содержания общеобразовательных программ, их адаптация к жизни в обществе.</t>
  </si>
  <si>
    <t xml:space="preserve">Формирование общей культуры личности обучающихся на основе усвоения обязательного минимума </t>
  </si>
  <si>
    <t>2002</t>
  </si>
  <si>
    <t>2017</t>
  </si>
  <si>
    <t>2003</t>
  </si>
  <si>
    <t>2018</t>
  </si>
  <si>
    <t>2004</t>
  </si>
  <si>
    <t>2019</t>
  </si>
  <si>
    <t>Руководитель (главный бухгалтер) МО "Шовгеновский район" МКУ "Централизованная бухгалтерия управления  образования"</t>
  </si>
  <si>
    <t>I. Сведения о деятельности муниципального бюджетнго учреждения</t>
  </si>
  <si>
    <t>1.1. Цели деятельности учреждения :</t>
  </si>
  <si>
    <t>80.21.2- Среднее полное общее образование:</t>
  </si>
  <si>
    <t>-осуществление образовательного процесса в соответствии с Уставом  лицензией на право ведения образовательной деятельности и свидетельством о государственной аккредитации;</t>
  </si>
  <si>
    <t>- реализация основных общеобразовательных программ начального общего образования, основного общего образования, среднего (полного) общего образования;</t>
  </si>
  <si>
    <t>- осуществление обучения и воспитания в соответствии с Уставом Учреждения в интересах личности обучающегося, общества, государства;</t>
  </si>
  <si>
    <t>- создание основы для осознанного выбора и последующего освоения обучающимся профессиональных образовательных программ;</t>
  </si>
  <si>
    <t>- создание условий, гарантирующих охрану жизни и здоровья обучающихся и работников Учреждения, сохранность движимого и недвижимого имущества Учреждения;</t>
  </si>
  <si>
    <t xml:space="preserve">IV. Показатели по поступлениям и выплатам учреждения </t>
  </si>
  <si>
    <t>Наименование</t>
  </si>
  <si>
    <t>Код по бюджетной классификации РФ</t>
  </si>
  <si>
    <t>Объем финансового обеспечения, руб. (с точностью до двух знаков после запятой — 0,00)</t>
  </si>
  <si>
    <t>показателя</t>
  </si>
  <si>
    <t>всего</t>
  </si>
  <si>
    <t>субсидии на выполнение государственного (муниципального)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</si>
  <si>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</si>
  <si>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</si>
  <si>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</si>
  <si>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</si>
  <si>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</t>
  </si>
  <si>
    <t xml:space="preserve">в том числе: </t>
  </si>
  <si>
    <t>110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</si>
  <si>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</si>
  <si>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</si>
  <si>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</si>
  <si>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</si>
  <si>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</si>
  <si>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</si>
  <si>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160</t>
  </si>
  <si>
    <t>доходы от операций с активами</t>
  </si>
  <si>
    <t xml:space="preserve">в том числе на: </t>
  </si>
  <si>
    <t>выплаты персоналу всего:</t>
  </si>
  <si>
    <t>210</t>
  </si>
  <si>
    <t xml:space="preserve">из них: 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</si>
  <si>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</si>
  <si>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</si>
  <si>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</si>
  <si>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220</t>
  </si>
  <si>
    <t>Иные бюджетные ассигнования</t>
  </si>
  <si>
    <t>230</t>
  </si>
  <si>
    <t xml:space="preserve">     из них:</t>
  </si>
  <si>
    <t xml:space="preserve">      Исполнение судебных актов Российской Федерации и мировых соглашений по возмещению вреда</t>
  </si>
  <si>
    <t>уплату налогов, сборов и иных платежей, всего</t>
  </si>
  <si>
    <t>уплата налога на имущество организаций и земельного налога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</si>
  <si>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</si>
  <si>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</si>
  <si>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</si>
  <si>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</si>
  <si>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</t>
  </si>
  <si>
    <t>260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</si>
  <si>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</si>
  <si>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</si>
  <si>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</si>
  <si>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</si>
  <si>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</si>
  <si>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</si>
  <si>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</si>
  <si>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</si>
  <si>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</si>
  <si>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</si>
  <si>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320</t>
  </si>
  <si>
    <t>Выбытие финансовых активов, всего</t>
  </si>
  <si>
    <t xml:space="preserve">Из них: </t>
  </si>
  <si>
    <t>уменьшение остатков средств</t>
  </si>
  <si>
    <t>прочие выбытия</t>
  </si>
  <si>
    <t>на 1 января 2018 года</t>
  </si>
  <si>
    <t>на 1 января 2019 года</t>
  </si>
  <si>
    <t>Согласовано: Начальник Управления образования</t>
  </si>
  <si>
    <t>1.4.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</si>
  <si>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 xml:space="preserve">V. Показатели по поступлениям и выплатам учреждения </t>
  </si>
  <si>
    <t xml:space="preserve">VI. Показатели выплат по расходам на закупку товаров, работ, услуг муниципального бюджетного учреждения </t>
  </si>
  <si>
    <t>VII. Сведения о средствах, поступающих во временное распоряжение</t>
  </si>
  <si>
    <t>VIII. Справочная информация</t>
  </si>
  <si>
    <t>Руководитель МБУ ДО "ШОВГЕНОВСКАЯ ДЮСШ"</t>
  </si>
  <si>
    <t>МУНИЦИПАЛЬНОЕ БЮДЖЕТНОЕ  ОБРАЗОВАТЕЛЬНОЕ УЧРЕЖДЕНИЕ ДО "ШОВГЕНОВСКАЯ ДЮСШ"</t>
  </si>
  <si>
    <t xml:space="preserve">Республика Адыгея, 
Шовгеновский район, 
а.Мамхег ,ул. 50 лет ВЛКСМ , 35
</t>
  </si>
  <si>
    <t>0108003310</t>
  </si>
  <si>
    <t>,</t>
  </si>
  <si>
    <t xml:space="preserve">    Шнахов М.И.</t>
  </si>
  <si>
    <t>404 911,08</t>
  </si>
  <si>
    <t>4 828 569,68</t>
  </si>
  <si>
    <t>113</t>
  </si>
  <si>
    <t>21</t>
  </si>
  <si>
    <t>сентября</t>
  </si>
  <si>
    <t>21.09.2017</t>
  </si>
  <si>
    <t>21 сентября</t>
  </si>
  <si>
    <t>Иные выплоты , за исключением фонда оплаты труда казенных учреждений , лицам , привлекаемым согласно законодательству  для выполнения отдельных полномочий</t>
  </si>
  <si>
    <t>на 21 сентября  2017 года</t>
  </si>
  <si>
    <t xml:space="preserve">21 сентября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</si>
</sst>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49" fontId="5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left" wrapText="1"/>
    </xf>
    <xf numFmtId="4" fontId="8" fillId="0" borderId="17" xfId="0" applyNumberFormat="1" applyFont="1" applyBorder="1" applyAlignment="1">
      <alignment horizontal="right" wrapText="1"/>
    </xf>
    <xf numFmtId="2" fontId="8" fillId="0" borderId="17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wrapText="1"/>
    </xf>
    <xf numFmtId="0" fontId="8" fillId="0" borderId="17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wrapText="1"/>
    </xf>
    <xf numFmtId="3" fontId="8" fillId="0" borderId="17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4" fontId="8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4" fontId="9" fillId="0" borderId="17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8" fillId="0" borderId="20" xfId="0" applyFont="1" applyBorder="1" applyAlignment="1">
      <alignment horizontal="left" indent="2"/>
    </xf>
    <xf numFmtId="0" fontId="8" fillId="0" borderId="21" xfId="0" applyFont="1" applyBorder="1" applyAlignment="1">
      <alignment horizontal="left" indent="2"/>
    </xf>
    <xf numFmtId="0" fontId="8" fillId="0" borderId="22" xfId="0" applyFont="1" applyBorder="1" applyAlignment="1">
      <alignment horizontal="left" indent="2"/>
    </xf>
    <xf numFmtId="4" fontId="8" fillId="0" borderId="20" xfId="0" applyNumberFormat="1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2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4" fontId="8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9" fontId="8" fillId="0" borderId="1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wrapText="1"/>
    </xf>
    <xf numFmtId="0" fontId="11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F47"/>
  <sheetViews>
    <sheetView tabSelected="1" zoomScaleSheetLayoutView="80" zoomScalePageLayoutView="0" workbookViewId="0" topLeftCell="A1">
      <selection activeCell="FC7" sqref="FC7"/>
    </sheetView>
  </sheetViews>
  <sheetFormatPr defaultColWidth="1.12109375" defaultRowHeight="12.75"/>
  <cols>
    <col min="1" max="42" width="1.12109375" style="1" customWidth="1"/>
    <col min="43" max="43" width="2.375" style="1" customWidth="1"/>
    <col min="44" max="16384" width="1.12109375" style="1" customWidth="1"/>
  </cols>
  <sheetData>
    <row r="1" spans="80:118" s="7" customFormat="1" ht="12.75">
      <c r="CB1" s="8"/>
      <c r="CF1" s="61" t="s">
        <v>0</v>
      </c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</row>
    <row r="2" spans="80:126" s="7" customFormat="1" ht="20.25" customHeight="1">
      <c r="CB2" s="8"/>
      <c r="CF2" s="68" t="s">
        <v>246</v>
      </c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</row>
    <row r="3" spans="80:118" s="7" customFormat="1" ht="12.75">
      <c r="CB3" s="8"/>
      <c r="CF3" s="62" t="s">
        <v>1</v>
      </c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</row>
    <row r="4" spans="84:118" s="7" customFormat="1" ht="12.75">
      <c r="CF4" s="7" t="s">
        <v>2</v>
      </c>
      <c r="CK4" s="63" t="s">
        <v>251</v>
      </c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</row>
    <row r="5" spans="46:118" s="7" customFormat="1" ht="12.75"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F5" s="3"/>
      <c r="CG5" s="3"/>
      <c r="CH5" s="3"/>
      <c r="CI5" s="3"/>
      <c r="CJ5" s="3"/>
      <c r="CK5" s="64" t="s">
        <v>3</v>
      </c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</row>
    <row r="6" spans="46:115" s="7" customFormat="1" ht="12.75"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I6" s="8" t="s">
        <v>4</v>
      </c>
      <c r="CJ6" s="65" t="s">
        <v>255</v>
      </c>
      <c r="CK6" s="65"/>
      <c r="CL6" s="65"/>
      <c r="CM6" s="66" t="s">
        <v>5</v>
      </c>
      <c r="CN6" s="66"/>
      <c r="CO6" s="63" t="s">
        <v>256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7">
        <v>20</v>
      </c>
      <c r="DF6" s="67"/>
      <c r="DG6" s="67"/>
      <c r="DH6" s="69" t="s">
        <v>155</v>
      </c>
      <c r="DI6" s="69"/>
      <c r="DJ6" s="69"/>
      <c r="DK6" s="7" t="s">
        <v>6</v>
      </c>
    </row>
    <row r="7" spans="46:118" s="3" customFormat="1" ht="12.75"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</row>
    <row r="8" spans="1:118" ht="15.75">
      <c r="A8" s="95" t="s">
        <v>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</row>
    <row r="9" spans="14:78" s="9" customFormat="1" ht="15.75">
      <c r="N9" s="23"/>
      <c r="O9" s="23"/>
      <c r="P9" s="23"/>
      <c r="Q9" s="23"/>
      <c r="R9" s="23"/>
      <c r="S9" s="23"/>
      <c r="T9" s="23"/>
      <c r="U9" s="24"/>
      <c r="V9" s="94"/>
      <c r="W9" s="94"/>
      <c r="X9" s="94"/>
      <c r="AO9" s="10" t="s">
        <v>8</v>
      </c>
      <c r="AP9" s="96">
        <v>17</v>
      </c>
      <c r="AQ9" s="96"/>
      <c r="AR9" s="96"/>
      <c r="BN9" s="10" t="s">
        <v>9</v>
      </c>
      <c r="BO9" s="18" t="s">
        <v>156</v>
      </c>
      <c r="BP9" s="18"/>
      <c r="BQ9" s="18"/>
      <c r="BV9" s="10" t="s">
        <v>10</v>
      </c>
      <c r="BW9" s="18" t="s">
        <v>157</v>
      </c>
      <c r="BX9" s="18"/>
      <c r="BY9" s="18"/>
      <c r="BZ9" s="9" t="s">
        <v>11</v>
      </c>
    </row>
    <row r="10" spans="1:118" s="7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</row>
    <row r="11" spans="1:118" s="3" customFormat="1" ht="10.5" customHeight="1">
      <c r="A11" s="77" t="s">
        <v>13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</row>
    <row r="12" spans="1:118" s="3" customFormat="1" ht="10.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</row>
    <row r="13" s="7" customFormat="1" ht="12.75"/>
    <row r="14" spans="1:118" s="7" customFormat="1" ht="27" customHeight="1">
      <c r="A14" s="78" t="s">
        <v>247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</row>
    <row r="15" spans="1:119" s="3" customFormat="1" ht="10.5">
      <c r="A15" s="62" t="s">
        <v>12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</row>
    <row r="16" spans="1:132" s="7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Q16" s="21"/>
      <c r="CR16" s="21"/>
      <c r="CS16" s="21"/>
      <c r="CT16" s="21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N16" s="81" t="s">
        <v>14</v>
      </c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3"/>
    </row>
    <row r="17" spans="1:132" s="7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Q17" s="21"/>
      <c r="CR17" s="21"/>
      <c r="CS17" s="20"/>
      <c r="CT17" s="21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L17" s="8" t="s">
        <v>15</v>
      </c>
      <c r="DN17" s="74" t="s">
        <v>257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6"/>
    </row>
    <row r="18" spans="95:132" s="7" customFormat="1" ht="12.75">
      <c r="CQ18" s="21"/>
      <c r="CR18" s="21"/>
      <c r="CS18" s="20"/>
      <c r="CT18" s="21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L18" s="8" t="s">
        <v>16</v>
      </c>
      <c r="DN18" s="74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6"/>
    </row>
    <row r="19" spans="1:132" s="7" customFormat="1" ht="12.75" customHeight="1">
      <c r="A19" s="93" t="s">
        <v>248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BH19" s="21"/>
      <c r="BI19" s="21"/>
      <c r="BJ19" s="21"/>
      <c r="BK19" s="21"/>
      <c r="BL19" s="21"/>
      <c r="BM19" s="21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Q19" s="21"/>
      <c r="CR19" s="21"/>
      <c r="CS19" s="20"/>
      <c r="CT19" s="21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L19" s="8" t="s">
        <v>17</v>
      </c>
      <c r="DN19" s="74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6"/>
    </row>
    <row r="20" spans="1:132" s="7" customFormat="1" ht="12.7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BH20" s="21"/>
      <c r="BI20" s="21"/>
      <c r="BJ20" s="21"/>
      <c r="BK20" s="21"/>
      <c r="BL20" s="20"/>
      <c r="BM20" s="21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Q20" s="21"/>
      <c r="CR20" s="21"/>
      <c r="CS20" s="20"/>
      <c r="CT20" s="21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L20" s="8" t="s">
        <v>18</v>
      </c>
      <c r="DN20" s="74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6"/>
    </row>
    <row r="21" spans="1:132" s="7" customFormat="1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BH21" s="21"/>
      <c r="BI21" s="21"/>
      <c r="BJ21" s="21"/>
      <c r="BK21" s="21"/>
      <c r="BL21" s="20"/>
      <c r="BM21" s="21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Q21" s="21"/>
      <c r="CR21" s="21"/>
      <c r="CS21" s="20"/>
      <c r="CT21" s="21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L21" s="8" t="s">
        <v>19</v>
      </c>
      <c r="DN21" s="74" t="s">
        <v>249</v>
      </c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6"/>
    </row>
    <row r="22" spans="1:132" s="7" customFormat="1" ht="15.75" customHeight="1">
      <c r="A22" s="84" t="s">
        <v>25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BH22" s="21"/>
      <c r="BI22" s="21"/>
      <c r="BJ22" s="21"/>
      <c r="BK22" s="21"/>
      <c r="BL22" s="20"/>
      <c r="BM22" s="21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Q22" s="21"/>
      <c r="CR22" s="21"/>
      <c r="CS22" s="20"/>
      <c r="CT22" s="21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L22" s="8" t="s">
        <v>20</v>
      </c>
      <c r="DN22" s="74" t="s">
        <v>158</v>
      </c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6"/>
    </row>
    <row r="23" spans="1:132" s="7" customFormat="1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BH23" s="21"/>
      <c r="BI23" s="21"/>
      <c r="BJ23" s="21"/>
      <c r="BK23" s="21"/>
      <c r="BL23" s="20"/>
      <c r="BM23" s="21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Q23" s="21"/>
      <c r="CR23" s="21"/>
      <c r="CS23" s="20"/>
      <c r="CT23" s="21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L23" s="8" t="s">
        <v>21</v>
      </c>
      <c r="DN23" s="74" t="s">
        <v>22</v>
      </c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6"/>
    </row>
    <row r="24" spans="60:132" s="7" customFormat="1" ht="12.75">
      <c r="BH24" s="21"/>
      <c r="BI24" s="21"/>
      <c r="BJ24" s="21"/>
      <c r="BK24" s="21"/>
      <c r="BL24" s="20"/>
      <c r="BM24" s="21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Q24" s="21"/>
      <c r="CR24" s="21"/>
      <c r="CS24" s="20"/>
      <c r="CT24" s="21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L24" s="8" t="s">
        <v>23</v>
      </c>
      <c r="DN24" s="85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7"/>
    </row>
    <row r="25" spans="60:132" s="7" customFormat="1" ht="12.75">
      <c r="BH25" s="21"/>
      <c r="BI25" s="21"/>
      <c r="BJ25" s="21"/>
      <c r="BK25" s="21"/>
      <c r="BL25" s="20"/>
      <c r="BM25" s="21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Q25" s="21"/>
      <c r="CR25" s="21"/>
      <c r="CS25" s="20"/>
      <c r="CT25" s="21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L25" s="8" t="s">
        <v>146</v>
      </c>
      <c r="DN25" s="88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90"/>
    </row>
    <row r="26" spans="60:132" s="7" customFormat="1" ht="12.75">
      <c r="BH26" s="21"/>
      <c r="BI26" s="21"/>
      <c r="BJ26" s="21"/>
      <c r="BK26" s="21"/>
      <c r="BL26" s="20"/>
      <c r="BM26" s="21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Q26" s="21"/>
      <c r="CR26" s="21"/>
      <c r="CS26" s="20"/>
      <c r="CT26" s="21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L26" s="8" t="s">
        <v>147</v>
      </c>
      <c r="DN26" s="88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90"/>
    </row>
    <row r="27" spans="60:132" s="7" customFormat="1" ht="12.75">
      <c r="BH27" s="21"/>
      <c r="BI27" s="21"/>
      <c r="BJ27" s="21"/>
      <c r="BK27" s="21"/>
      <c r="BL27" s="20"/>
      <c r="BM27" s="21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Q27" s="21"/>
      <c r="CR27" s="21"/>
      <c r="CS27" s="20"/>
      <c r="CT27" s="21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L27" s="8" t="s">
        <v>24</v>
      </c>
      <c r="DN27" s="91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92"/>
    </row>
    <row r="28" spans="60:80" s="7" customFormat="1" ht="12.75">
      <c r="BH28" s="21"/>
      <c r="BI28" s="21"/>
      <c r="BJ28" s="21"/>
      <c r="BK28" s="21"/>
      <c r="BL28" s="20"/>
      <c r="BM28" s="21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60:80" s="7" customFormat="1" ht="12.75">
      <c r="BH29" s="21"/>
      <c r="BI29" s="21"/>
      <c r="BJ29" s="21"/>
      <c r="BK29" s="21"/>
      <c r="BL29" s="20"/>
      <c r="BM29" s="21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60:80" s="7" customFormat="1" ht="12.75">
      <c r="BH30" s="21"/>
      <c r="BI30" s="21"/>
      <c r="BJ30" s="21"/>
      <c r="BK30" s="21"/>
      <c r="BL30" s="20"/>
      <c r="BM30" s="21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64:80" s="7" customFormat="1" ht="12.75">
      <c r="BL31" s="8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116" s="7" customFormat="1" ht="15.75">
      <c r="A32" s="79" t="s">
        <v>173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80" s="7" customFormat="1" ht="12.75">
      <c r="A33" s="7" t="s">
        <v>174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7" customFormat="1" ht="12.75">
      <c r="A34" s="7" t="s">
        <v>163</v>
      </c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7" customFormat="1" ht="12.75">
      <c r="A35" s="7" t="s">
        <v>165</v>
      </c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7" customFormat="1" ht="12.75">
      <c r="A36" s="7" t="s">
        <v>164</v>
      </c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7" customFormat="1" ht="12.75">
      <c r="A37" s="7" t="s">
        <v>26</v>
      </c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="7" customFormat="1" ht="12.75">
      <c r="A38" s="7" t="s">
        <v>175</v>
      </c>
    </row>
    <row r="39" spans="1:116" s="7" customFormat="1" ht="12.75">
      <c r="A39" s="80" t="s">
        <v>176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</row>
    <row r="40" spans="1:80" s="7" customFormat="1" ht="12.75">
      <c r="A40" s="22" t="s">
        <v>177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65" s="7" customFormat="1" ht="12.75">
      <c r="A41" s="22" t="s">
        <v>178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s="7" customFormat="1" ht="12.75">
      <c r="A42" s="22" t="s">
        <v>179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s="7" customFormat="1" ht="12.75">
      <c r="A43" s="22" t="s">
        <v>180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136" s="7" customFormat="1" ht="39" customHeight="1">
      <c r="A44" s="72" t="s">
        <v>241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</row>
    <row r="45" spans="1:116" s="7" customFormat="1" ht="13.5" thickBot="1">
      <c r="A45" s="71" t="s">
        <v>253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</row>
    <row r="46" spans="1:116" s="7" customFormat="1" ht="13.5" thickTop="1">
      <c r="A46" s="70" t="s">
        <v>250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</row>
    <row r="47" spans="1:116" s="7" customFormat="1" ht="13.5" thickBot="1">
      <c r="A47" s="71" t="s">
        <v>252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</row>
    <row r="48" s="7" customFormat="1" ht="13.5" thickTop="1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</sheetData>
  <sheetProtection/>
  <mergeCells count="38">
    <mergeCell ref="AT5:CB5"/>
    <mergeCell ref="DN19:EB19"/>
    <mergeCell ref="DN20:EB20"/>
    <mergeCell ref="DN21:EB21"/>
    <mergeCell ref="V9:X9"/>
    <mergeCell ref="A8:DN8"/>
    <mergeCell ref="AP9:AR9"/>
    <mergeCell ref="A10:DN10"/>
    <mergeCell ref="A32:DL32"/>
    <mergeCell ref="A39:DL39"/>
    <mergeCell ref="A45:DL45"/>
    <mergeCell ref="CU16:DI16"/>
    <mergeCell ref="DN16:EB16"/>
    <mergeCell ref="DN17:EB17"/>
    <mergeCell ref="DN23:EB23"/>
    <mergeCell ref="A22:AJ23"/>
    <mergeCell ref="DN24:EB27"/>
    <mergeCell ref="A19:AJ21"/>
    <mergeCell ref="A46:DL46"/>
    <mergeCell ref="A47:DL47"/>
    <mergeCell ref="A44:EF44"/>
    <mergeCell ref="AT6:CB6"/>
    <mergeCell ref="AT7:CB7"/>
    <mergeCell ref="DN22:EB22"/>
    <mergeCell ref="DN18:EB18"/>
    <mergeCell ref="A11:DN12"/>
    <mergeCell ref="A14:DN14"/>
    <mergeCell ref="A15:DO15"/>
    <mergeCell ref="CF1:DN1"/>
    <mergeCell ref="CF3:DN3"/>
    <mergeCell ref="CK4:DN4"/>
    <mergeCell ref="CK5:DN5"/>
    <mergeCell ref="CJ6:CL6"/>
    <mergeCell ref="CM6:CN6"/>
    <mergeCell ref="CO6:DD6"/>
    <mergeCell ref="DE6:DG6"/>
    <mergeCell ref="CF2:DV2"/>
    <mergeCell ref="DH6:DJ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1">
      <selection activeCell="BD32" sqref="BD32:CB34"/>
    </sheetView>
  </sheetViews>
  <sheetFormatPr defaultColWidth="1.12109375" defaultRowHeight="12.75"/>
  <cols>
    <col min="1" max="16384" width="1.12109375" style="7" customWidth="1"/>
  </cols>
  <sheetData>
    <row r="1" spans="1:80" s="1" customFormat="1" ht="15.75">
      <c r="A1" s="118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s="1" customFormat="1" ht="15.75">
      <c r="A2" s="118" t="s">
        <v>160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27:54" s="1" customFormat="1" ht="15.75">
      <c r="AA3" s="2" t="s">
        <v>27</v>
      </c>
      <c r="AB3" s="119" t="s">
        <v>258</v>
      </c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20">
        <v>20</v>
      </c>
      <c r="AW3" s="120"/>
      <c r="AX3" s="120"/>
      <c r="AY3" s="121" t="s">
        <v>155</v>
      </c>
      <c r="AZ3" s="121"/>
      <c r="BA3" s="121"/>
      <c r="BB3" s="1" t="s">
        <v>6</v>
      </c>
    </row>
    <row r="4" spans="26:56" s="3" customFormat="1" ht="10.5">
      <c r="Z4" s="6"/>
      <c r="AA4" s="6"/>
      <c r="AB4" s="64" t="s">
        <v>28</v>
      </c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"/>
      <c r="AW4" s="6"/>
      <c r="AX4" s="6"/>
      <c r="AY4" s="6"/>
      <c r="AZ4" s="6"/>
      <c r="BA4" s="6"/>
      <c r="BB4" s="6"/>
      <c r="BC4" s="6"/>
      <c r="BD4" s="6"/>
    </row>
    <row r="6" spans="1:80" ht="12.75">
      <c r="A6" s="106" t="s">
        <v>29</v>
      </c>
      <c r="B6" s="107"/>
      <c r="C6" s="107"/>
      <c r="D6" s="107"/>
      <c r="E6" s="108"/>
      <c r="F6" s="106" t="s">
        <v>31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8"/>
      <c r="BD6" s="106" t="s">
        <v>149</v>
      </c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8"/>
    </row>
    <row r="7" spans="1:80" ht="12.75">
      <c r="A7" s="109" t="s">
        <v>30</v>
      </c>
      <c r="B7" s="110"/>
      <c r="C7" s="110"/>
      <c r="D7" s="110"/>
      <c r="E7" s="111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1"/>
      <c r="BD7" s="109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1"/>
    </row>
    <row r="8" spans="1:80" ht="12.75">
      <c r="A8" s="112">
        <v>1</v>
      </c>
      <c r="B8" s="113"/>
      <c r="C8" s="113"/>
      <c r="D8" s="113"/>
      <c r="E8" s="114"/>
      <c r="F8" s="112">
        <v>2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4"/>
      <c r="BD8" s="112">
        <v>3</v>
      </c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</row>
    <row r="9" spans="1:80" ht="15" customHeight="1">
      <c r="A9" s="103"/>
      <c r="B9" s="104"/>
      <c r="C9" s="104"/>
      <c r="D9" s="104"/>
      <c r="E9" s="105"/>
      <c r="F9" s="122" t="s">
        <v>32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4"/>
      <c r="BD9" s="100">
        <v>5233480.76</v>
      </c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</row>
    <row r="10" spans="1:80" ht="12.75">
      <c r="A10" s="139"/>
      <c r="B10" s="140"/>
      <c r="C10" s="140"/>
      <c r="D10" s="140"/>
      <c r="E10" s="141"/>
      <c r="F10" s="115" t="s">
        <v>33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28">
        <v>4828569.68</v>
      </c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30"/>
    </row>
    <row r="11" spans="1:80" ht="12.75">
      <c r="A11" s="142"/>
      <c r="B11" s="69"/>
      <c r="C11" s="69"/>
      <c r="D11" s="69"/>
      <c r="E11" s="143"/>
      <c r="F11" s="125" t="s">
        <v>34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131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3"/>
    </row>
    <row r="12" spans="1:80" ht="15" customHeight="1">
      <c r="A12" s="103"/>
      <c r="B12" s="104"/>
      <c r="C12" s="104"/>
      <c r="D12" s="104"/>
      <c r="E12" s="105"/>
      <c r="F12" s="97" t="s">
        <v>35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9"/>
      <c r="BD12" s="100">
        <v>3101775.45</v>
      </c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</row>
    <row r="13" spans="1:80" ht="15" customHeight="1">
      <c r="A13" s="103"/>
      <c r="B13" s="104"/>
      <c r="C13" s="104"/>
      <c r="D13" s="104"/>
      <c r="E13" s="105"/>
      <c r="F13" s="136" t="s">
        <v>36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8"/>
      <c r="BD13" s="134">
        <v>222948</v>
      </c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</row>
    <row r="14" spans="1:80" ht="15" customHeight="1">
      <c r="A14" s="103"/>
      <c r="B14" s="104"/>
      <c r="C14" s="104"/>
      <c r="D14" s="104"/>
      <c r="E14" s="105"/>
      <c r="F14" s="97" t="s">
        <v>35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9"/>
      <c r="BD14" s="134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</row>
    <row r="15" spans="1:80" ht="15" customHeight="1">
      <c r="A15" s="103"/>
      <c r="B15" s="104"/>
      <c r="C15" s="104"/>
      <c r="D15" s="104"/>
      <c r="E15" s="105"/>
      <c r="F15" s="122" t="s">
        <v>37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4"/>
      <c r="BD15" s="134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</row>
    <row r="16" spans="1:80" ht="12.75">
      <c r="A16" s="139"/>
      <c r="B16" s="140"/>
      <c r="C16" s="140"/>
      <c r="D16" s="140"/>
      <c r="E16" s="141"/>
      <c r="F16" s="115" t="s">
        <v>33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35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30"/>
    </row>
    <row r="17" spans="1:80" ht="12.75">
      <c r="A17" s="142"/>
      <c r="B17" s="69"/>
      <c r="C17" s="69"/>
      <c r="D17" s="69"/>
      <c r="E17" s="143"/>
      <c r="F17" s="125" t="s">
        <v>38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/>
      <c r="BD17" s="131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spans="1:80" ht="12.75">
      <c r="A18" s="139"/>
      <c r="B18" s="140"/>
      <c r="C18" s="140"/>
      <c r="D18" s="140"/>
      <c r="E18" s="141"/>
      <c r="F18" s="115" t="s">
        <v>33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35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</row>
    <row r="19" spans="1:80" ht="12.75">
      <c r="A19" s="142"/>
      <c r="B19" s="69"/>
      <c r="C19" s="69"/>
      <c r="D19" s="69"/>
      <c r="E19" s="143"/>
      <c r="F19" s="125" t="s">
        <v>39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131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3"/>
    </row>
    <row r="20" spans="1:80" ht="12.75">
      <c r="A20" s="139"/>
      <c r="B20" s="140"/>
      <c r="C20" s="140"/>
      <c r="D20" s="140"/>
      <c r="E20" s="141"/>
      <c r="F20" s="115" t="s">
        <v>40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35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</row>
    <row r="21" spans="1:80" ht="12.75">
      <c r="A21" s="142"/>
      <c r="B21" s="69"/>
      <c r="C21" s="69"/>
      <c r="D21" s="69"/>
      <c r="E21" s="143"/>
      <c r="F21" s="125" t="s">
        <v>41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7"/>
      <c r="BD21" s="131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</row>
    <row r="22" spans="1:80" ht="15" customHeight="1">
      <c r="A22" s="103"/>
      <c r="B22" s="104"/>
      <c r="C22" s="104"/>
      <c r="D22" s="104"/>
      <c r="E22" s="105"/>
      <c r="F22" s="136" t="s">
        <v>42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8"/>
      <c r="BD22" s="134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</row>
    <row r="23" spans="1:80" ht="15" customHeight="1">
      <c r="A23" s="103"/>
      <c r="B23" s="104"/>
      <c r="C23" s="104"/>
      <c r="D23" s="104"/>
      <c r="E23" s="105"/>
      <c r="F23" s="122" t="s">
        <v>43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4"/>
      <c r="BD23" s="134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</row>
    <row r="24" spans="1:80" ht="12.75">
      <c r="A24" s="139"/>
      <c r="B24" s="140"/>
      <c r="C24" s="140"/>
      <c r="D24" s="140"/>
      <c r="E24" s="141"/>
      <c r="F24" s="115" t="s">
        <v>33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35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30"/>
    </row>
    <row r="25" spans="1:80" ht="12.75">
      <c r="A25" s="142"/>
      <c r="B25" s="69"/>
      <c r="C25" s="69"/>
      <c r="D25" s="69"/>
      <c r="E25" s="143"/>
      <c r="F25" s="125" t="s">
        <v>44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7"/>
      <c r="BD25" s="131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3"/>
    </row>
    <row r="26" spans="1:80" ht="15" customHeight="1">
      <c r="A26" s="103"/>
      <c r="B26" s="104"/>
      <c r="C26" s="104"/>
      <c r="D26" s="104"/>
      <c r="E26" s="105"/>
      <c r="F26" s="136" t="s">
        <v>45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8"/>
      <c r="BD26" s="134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</row>
    <row r="27" spans="1:80" ht="15" customHeight="1">
      <c r="A27" s="103"/>
      <c r="B27" s="104"/>
      <c r="C27" s="104"/>
      <c r="D27" s="104"/>
      <c r="E27" s="105"/>
      <c r="F27" s="136" t="s">
        <v>46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8"/>
      <c r="BD27" s="134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</row>
    <row r="28" spans="1:80" ht="15" customHeight="1">
      <c r="A28" s="103"/>
      <c r="B28" s="104"/>
      <c r="C28" s="104"/>
      <c r="D28" s="104"/>
      <c r="E28" s="105"/>
      <c r="F28" s="122" t="s">
        <v>47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4"/>
      <c r="BD28" s="134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</row>
    <row r="29" spans="1:80" ht="12.75">
      <c r="A29" s="139"/>
      <c r="B29" s="140"/>
      <c r="C29" s="140"/>
      <c r="D29" s="140"/>
      <c r="E29" s="141"/>
      <c r="F29" s="115" t="s">
        <v>33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35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30"/>
    </row>
    <row r="30" spans="1:80" ht="12.75">
      <c r="A30" s="142"/>
      <c r="B30" s="69"/>
      <c r="C30" s="69"/>
      <c r="D30" s="69"/>
      <c r="E30" s="143"/>
      <c r="F30" s="125" t="s">
        <v>48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131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3"/>
    </row>
    <row r="31" spans="1:80" ht="15" customHeight="1">
      <c r="A31" s="103"/>
      <c r="B31" s="104"/>
      <c r="C31" s="104"/>
      <c r="D31" s="104"/>
      <c r="E31" s="105"/>
      <c r="F31" s="122" t="s">
        <v>148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4"/>
      <c r="BD31" s="134">
        <v>1996.56</v>
      </c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</row>
    <row r="32" spans="1:80" ht="12.75">
      <c r="A32" s="139"/>
      <c r="B32" s="140"/>
      <c r="C32" s="140"/>
      <c r="D32" s="140"/>
      <c r="E32" s="141"/>
      <c r="F32" s="115" t="s">
        <v>33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35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30"/>
    </row>
    <row r="33" spans="1:80" ht="12.75">
      <c r="A33" s="150"/>
      <c r="B33" s="151"/>
      <c r="C33" s="151"/>
      <c r="D33" s="151"/>
      <c r="E33" s="152"/>
      <c r="F33" s="153" t="s">
        <v>150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5"/>
      <c r="BD33" s="147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9"/>
    </row>
    <row r="34" spans="1:80" ht="12.75">
      <c r="A34" s="142"/>
      <c r="B34" s="69"/>
      <c r="C34" s="69"/>
      <c r="D34" s="69"/>
      <c r="E34" s="143"/>
      <c r="F34" s="125" t="s">
        <v>49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131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3"/>
    </row>
    <row r="35" spans="1:80" ht="12.75">
      <c r="A35" s="139"/>
      <c r="B35" s="140"/>
      <c r="C35" s="140"/>
      <c r="D35" s="140"/>
      <c r="E35" s="141"/>
      <c r="F35" s="144" t="s">
        <v>151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6"/>
      <c r="BD35" s="135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30"/>
    </row>
    <row r="36" spans="1:80" ht="12.75">
      <c r="A36" s="150"/>
      <c r="B36" s="151"/>
      <c r="C36" s="151"/>
      <c r="D36" s="151"/>
      <c r="E36" s="152"/>
      <c r="F36" s="156" t="s">
        <v>50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8"/>
      <c r="BD36" s="147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9"/>
    </row>
    <row r="37" spans="1:80" ht="12.75">
      <c r="A37" s="142"/>
      <c r="B37" s="69"/>
      <c r="C37" s="69"/>
      <c r="D37" s="69"/>
      <c r="E37" s="143"/>
      <c r="F37" s="159" t="s">
        <v>51</v>
      </c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1"/>
      <c r="BD37" s="131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3"/>
    </row>
    <row r="38" spans="1:80" ht="12.75">
      <c r="A38" s="139"/>
      <c r="B38" s="140"/>
      <c r="C38" s="140"/>
      <c r="D38" s="140"/>
      <c r="E38" s="141"/>
      <c r="F38" s="115" t="s">
        <v>52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35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30"/>
    </row>
    <row r="39" spans="1:80" ht="12.75">
      <c r="A39" s="142"/>
      <c r="B39" s="69"/>
      <c r="C39" s="69"/>
      <c r="D39" s="69"/>
      <c r="E39" s="143"/>
      <c r="F39" s="125" t="s">
        <v>53</v>
      </c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7"/>
      <c r="BD39" s="131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3"/>
    </row>
  </sheetData>
  <sheetProtection/>
  <mergeCells count="86">
    <mergeCell ref="A20:E21"/>
    <mergeCell ref="A10:E11"/>
    <mergeCell ref="A16:E17"/>
    <mergeCell ref="A18:E19"/>
    <mergeCell ref="A24:E25"/>
    <mergeCell ref="BD24:CB25"/>
    <mergeCell ref="BD20:CB21"/>
    <mergeCell ref="BD18:CB19"/>
    <mergeCell ref="F24:BC24"/>
    <mergeCell ref="F25:BC25"/>
    <mergeCell ref="F21:BC21"/>
    <mergeCell ref="F38:BC38"/>
    <mergeCell ref="F39:BC39"/>
    <mergeCell ref="BD38:CB39"/>
    <mergeCell ref="A38:E39"/>
    <mergeCell ref="F36:BC36"/>
    <mergeCell ref="F37:BC37"/>
    <mergeCell ref="BD35:CB37"/>
    <mergeCell ref="A35:E37"/>
    <mergeCell ref="F34:BC34"/>
    <mergeCell ref="F35:BC35"/>
    <mergeCell ref="BD32:CB34"/>
    <mergeCell ref="A32:E34"/>
    <mergeCell ref="F32:BC32"/>
    <mergeCell ref="F33:BC33"/>
    <mergeCell ref="F30:BC30"/>
    <mergeCell ref="A31:E31"/>
    <mergeCell ref="F31:BC31"/>
    <mergeCell ref="BD31:CB31"/>
    <mergeCell ref="BD29:CB30"/>
    <mergeCell ref="A29:E30"/>
    <mergeCell ref="A28:E28"/>
    <mergeCell ref="F28:BC28"/>
    <mergeCell ref="BD28:CB28"/>
    <mergeCell ref="F29:BC29"/>
    <mergeCell ref="A26:E26"/>
    <mergeCell ref="F26:BC26"/>
    <mergeCell ref="BD26:CB26"/>
    <mergeCell ref="A27:E27"/>
    <mergeCell ref="F27:BC27"/>
    <mergeCell ref="BD27:CB27"/>
    <mergeCell ref="A22:E22"/>
    <mergeCell ref="F22:BC22"/>
    <mergeCell ref="BD22:CB22"/>
    <mergeCell ref="A23:E23"/>
    <mergeCell ref="F23:BC23"/>
    <mergeCell ref="BD23:CB23"/>
    <mergeCell ref="F18:BC18"/>
    <mergeCell ref="F19:BC19"/>
    <mergeCell ref="F16:BC16"/>
    <mergeCell ref="F17:BC17"/>
    <mergeCell ref="BD16:CB17"/>
    <mergeCell ref="F13:BC13"/>
    <mergeCell ref="BD13:CB13"/>
    <mergeCell ref="A14:E14"/>
    <mergeCell ref="F14:BC14"/>
    <mergeCell ref="BD14:CB14"/>
    <mergeCell ref="A15:E15"/>
    <mergeCell ref="F15:BC15"/>
    <mergeCell ref="BD15:CB15"/>
    <mergeCell ref="F11:BC11"/>
    <mergeCell ref="BD10:CB11"/>
    <mergeCell ref="BD6:CB6"/>
    <mergeCell ref="BD7:CB7"/>
    <mergeCell ref="F8:BC8"/>
    <mergeCell ref="BD8:CB8"/>
    <mergeCell ref="A1:CB1"/>
    <mergeCell ref="A2:CB2"/>
    <mergeCell ref="AB3:AU3"/>
    <mergeCell ref="AV3:AX3"/>
    <mergeCell ref="AY3:BA3"/>
    <mergeCell ref="F20:BC20"/>
    <mergeCell ref="A9:E9"/>
    <mergeCell ref="F9:BC9"/>
    <mergeCell ref="BD9:CB9"/>
    <mergeCell ref="A12:E12"/>
    <mergeCell ref="F12:BC12"/>
    <mergeCell ref="BD12:CB12"/>
    <mergeCell ref="A13:E13"/>
    <mergeCell ref="AB4:AU4"/>
    <mergeCell ref="A6:E6"/>
    <mergeCell ref="A7:E7"/>
    <mergeCell ref="A8:E8"/>
    <mergeCell ref="F6:BC6"/>
    <mergeCell ref="F7:BC7"/>
    <mergeCell ref="F10:BC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96" zoomScaleSheetLayoutView="96" zoomScalePageLayoutView="0" workbookViewId="0" topLeftCell="A1">
      <selection activeCell="A2" sqref="A2:J2"/>
    </sheetView>
  </sheetViews>
  <sheetFormatPr defaultColWidth="9.00390625" defaultRowHeight="12.75"/>
  <cols>
    <col min="1" max="1" width="47.125" style="0" customWidth="1"/>
    <col min="2" max="3" width="9.25390625" style="0" bestFit="1" customWidth="1"/>
    <col min="4" max="4" width="12.125" style="0" bestFit="1" customWidth="1"/>
    <col min="5" max="5" width="14.25390625" style="0" bestFit="1" customWidth="1"/>
    <col min="6" max="6" width="11.00390625" style="0" bestFit="1" customWidth="1"/>
    <col min="7" max="8" width="9.25390625" style="0" bestFit="1" customWidth="1"/>
    <col min="9" max="9" width="11.00390625" style="0" bestFit="1" customWidth="1"/>
    <col min="10" max="10" width="9.25390625" style="0" bestFit="1" customWidth="1"/>
  </cols>
  <sheetData>
    <row r="1" spans="1:10" ht="15.75">
      <c r="A1" s="118" t="s">
        <v>181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thickBot="1">
      <c r="A2" s="178" t="s">
        <v>260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8">
      <c r="A4" s="27" t="s">
        <v>182</v>
      </c>
      <c r="B4" s="27" t="s">
        <v>54</v>
      </c>
      <c r="C4" s="28" t="s">
        <v>183</v>
      </c>
      <c r="D4" s="179" t="s">
        <v>184</v>
      </c>
      <c r="E4" s="180"/>
      <c r="F4" s="180"/>
      <c r="G4" s="180"/>
      <c r="H4" s="180"/>
      <c r="I4" s="180"/>
      <c r="J4" s="181"/>
    </row>
    <row r="5" spans="1:10" ht="12.75">
      <c r="A5" s="29" t="s">
        <v>185</v>
      </c>
      <c r="B5" s="29" t="s">
        <v>55</v>
      </c>
      <c r="C5" s="30"/>
      <c r="D5" s="28" t="s">
        <v>186</v>
      </c>
      <c r="E5" s="182" t="s">
        <v>52</v>
      </c>
      <c r="F5" s="183"/>
      <c r="G5" s="183"/>
      <c r="H5" s="183"/>
      <c r="I5" s="183"/>
      <c r="J5" s="184"/>
    </row>
    <row r="6" spans="1:10" ht="108" customHeight="1">
      <c r="A6" s="29"/>
      <c r="B6" s="29" t="s">
        <v>56</v>
      </c>
      <c r="C6" s="29"/>
      <c r="D6" s="30"/>
      <c r="E6" s="30" t="s">
        <v>187</v>
      </c>
      <c r="F6" s="30" t="s">
        <v>188</v>
      </c>
      <c r="G6" s="28" t="s">
        <v>189</v>
      </c>
      <c r="H6" s="28" t="s">
        <v>190</v>
      </c>
      <c r="I6" s="185" t="s">
        <v>191</v>
      </c>
      <c r="J6" s="186"/>
    </row>
    <row r="7" spans="1:10" ht="12.75">
      <c r="A7" s="29"/>
      <c r="B7" s="29"/>
      <c r="C7" s="29"/>
      <c r="D7" s="30"/>
      <c r="E7" s="30"/>
      <c r="F7" s="30"/>
      <c r="G7" s="30"/>
      <c r="H7" s="30"/>
      <c r="I7" s="28" t="s">
        <v>186</v>
      </c>
      <c r="J7" s="31" t="s">
        <v>63</v>
      </c>
    </row>
    <row r="8" spans="1:10" ht="12.75">
      <c r="A8" s="29"/>
      <c r="B8" s="29"/>
      <c r="C8" s="29"/>
      <c r="D8" s="30"/>
      <c r="E8" s="30"/>
      <c r="F8" s="30"/>
      <c r="G8" s="30"/>
      <c r="H8" s="30"/>
      <c r="I8" s="30"/>
      <c r="J8" s="32" t="s">
        <v>57</v>
      </c>
    </row>
    <row r="9" spans="1:10" ht="12.75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13.5">
      <c r="A10" s="35" t="s">
        <v>192</v>
      </c>
      <c r="B10" s="187" t="s">
        <v>73</v>
      </c>
      <c r="C10" s="188" t="s">
        <v>161</v>
      </c>
      <c r="D10" s="189">
        <f>E10+F10+H10+G10+I10+J10</f>
        <v>4289765.52</v>
      </c>
      <c r="E10" s="177">
        <f>E14</f>
        <v>4185700</v>
      </c>
      <c r="F10" s="177">
        <f>F17</f>
        <v>104065.52</v>
      </c>
      <c r="G10" s="177">
        <f>G17</f>
        <v>0</v>
      </c>
      <c r="H10" s="177">
        <f>H14</f>
        <v>0</v>
      </c>
      <c r="I10" s="177">
        <f>SUM(I12:I16)</f>
        <v>0</v>
      </c>
      <c r="J10" s="177"/>
    </row>
    <row r="11" spans="1:10" ht="13.5">
      <c r="A11" s="36" t="s">
        <v>121</v>
      </c>
      <c r="B11" s="187"/>
      <c r="C11" s="188"/>
      <c r="D11" s="189"/>
      <c r="E11" s="177"/>
      <c r="F11" s="177"/>
      <c r="G11" s="177"/>
      <c r="H11" s="177"/>
      <c r="I11" s="177"/>
      <c r="J11" s="177"/>
    </row>
    <row r="12" spans="1:10" ht="12.75">
      <c r="A12" s="37" t="s">
        <v>193</v>
      </c>
      <c r="B12" s="164" t="s">
        <v>194</v>
      </c>
      <c r="C12" s="165" t="s">
        <v>62</v>
      </c>
      <c r="D12" s="166">
        <f>I12</f>
        <v>0</v>
      </c>
      <c r="E12" s="173" t="s">
        <v>161</v>
      </c>
      <c r="F12" s="173" t="s">
        <v>161</v>
      </c>
      <c r="G12" s="173" t="s">
        <v>161</v>
      </c>
      <c r="H12" s="173" t="s">
        <v>161</v>
      </c>
      <c r="I12" s="162"/>
      <c r="J12" s="173" t="s">
        <v>161</v>
      </c>
    </row>
    <row r="13" spans="1:10" ht="12.75">
      <c r="A13" s="43" t="s">
        <v>195</v>
      </c>
      <c r="B13" s="164"/>
      <c r="C13" s="165"/>
      <c r="D13" s="166"/>
      <c r="E13" s="173"/>
      <c r="F13" s="173"/>
      <c r="G13" s="173"/>
      <c r="H13" s="173"/>
      <c r="I13" s="162"/>
      <c r="J13" s="173"/>
    </row>
    <row r="14" spans="1:10" ht="12.75">
      <c r="A14" s="43" t="s">
        <v>196</v>
      </c>
      <c r="B14" s="38" t="s">
        <v>62</v>
      </c>
      <c r="C14" s="39" t="s">
        <v>61</v>
      </c>
      <c r="D14" s="40">
        <f>E14+H14+I14</f>
        <v>4185700</v>
      </c>
      <c r="E14" s="44">
        <v>4185700</v>
      </c>
      <c r="F14" s="41" t="s">
        <v>161</v>
      </c>
      <c r="G14" s="41" t="s">
        <v>161</v>
      </c>
      <c r="H14" s="42"/>
      <c r="I14" s="44">
        <v>0</v>
      </c>
      <c r="J14" s="42"/>
    </row>
    <row r="15" spans="1:10" ht="25.5">
      <c r="A15" s="45" t="s">
        <v>197</v>
      </c>
      <c r="B15" s="38" t="s">
        <v>61</v>
      </c>
      <c r="C15" s="39" t="s">
        <v>66</v>
      </c>
      <c r="D15" s="40">
        <f>I15</f>
        <v>0</v>
      </c>
      <c r="E15" s="41" t="s">
        <v>161</v>
      </c>
      <c r="F15" s="41" t="s">
        <v>161</v>
      </c>
      <c r="G15" s="41" t="s">
        <v>161</v>
      </c>
      <c r="H15" s="41" t="s">
        <v>161</v>
      </c>
      <c r="I15" s="42">
        <v>0</v>
      </c>
      <c r="J15" s="41" t="s">
        <v>161</v>
      </c>
    </row>
    <row r="16" spans="1:10" ht="38.25">
      <c r="A16" s="43" t="s">
        <v>198</v>
      </c>
      <c r="B16" s="38" t="s">
        <v>66</v>
      </c>
      <c r="C16" s="39" t="s">
        <v>67</v>
      </c>
      <c r="D16" s="40">
        <f>I16</f>
        <v>0</v>
      </c>
      <c r="E16" s="41" t="s">
        <v>161</v>
      </c>
      <c r="F16" s="41" t="s">
        <v>161</v>
      </c>
      <c r="G16" s="41" t="s">
        <v>161</v>
      </c>
      <c r="H16" s="41" t="s">
        <v>161</v>
      </c>
      <c r="I16" s="42">
        <v>0</v>
      </c>
      <c r="J16" s="41" t="s">
        <v>161</v>
      </c>
    </row>
    <row r="17" spans="1:10" ht="12.75">
      <c r="A17" s="43" t="s">
        <v>199</v>
      </c>
      <c r="B17" s="38" t="s">
        <v>67</v>
      </c>
      <c r="C17" s="39" t="s">
        <v>60</v>
      </c>
      <c r="D17" s="40">
        <f>F17+G17</f>
        <v>104065.52</v>
      </c>
      <c r="E17" s="41" t="s">
        <v>161</v>
      </c>
      <c r="F17" s="46">
        <v>104065.52</v>
      </c>
      <c r="G17" s="47"/>
      <c r="H17" s="41" t="s">
        <v>161</v>
      </c>
      <c r="I17" s="41" t="s">
        <v>161</v>
      </c>
      <c r="J17" s="41" t="s">
        <v>161</v>
      </c>
    </row>
    <row r="18" spans="1:10" ht="12.75">
      <c r="A18" s="43" t="s">
        <v>200</v>
      </c>
      <c r="B18" s="38" t="s">
        <v>201</v>
      </c>
      <c r="C18" s="39" t="s">
        <v>161</v>
      </c>
      <c r="D18" s="40">
        <f>I18</f>
        <v>0</v>
      </c>
      <c r="E18" s="41" t="s">
        <v>161</v>
      </c>
      <c r="F18" s="41" t="s">
        <v>161</v>
      </c>
      <c r="G18" s="41" t="s">
        <v>161</v>
      </c>
      <c r="H18" s="41" t="s">
        <v>161</v>
      </c>
      <c r="I18" s="42">
        <v>0</v>
      </c>
      <c r="J18" s="42"/>
    </row>
    <row r="19" spans="1:10" ht="12.75">
      <c r="A19" s="43" t="s">
        <v>202</v>
      </c>
      <c r="B19" s="38" t="s">
        <v>60</v>
      </c>
      <c r="C19" s="39" t="s">
        <v>161</v>
      </c>
      <c r="D19" s="40">
        <f>I19</f>
        <v>0</v>
      </c>
      <c r="E19" s="41" t="s">
        <v>161</v>
      </c>
      <c r="F19" s="41" t="s">
        <v>161</v>
      </c>
      <c r="G19" s="41" t="s">
        <v>161</v>
      </c>
      <c r="H19" s="41" t="s">
        <v>161</v>
      </c>
      <c r="I19" s="42">
        <v>0</v>
      </c>
      <c r="J19" s="41" t="s">
        <v>161</v>
      </c>
    </row>
    <row r="20" spans="1:10" ht="13.5">
      <c r="A20" s="48" t="s">
        <v>72</v>
      </c>
      <c r="B20" s="174" t="s">
        <v>88</v>
      </c>
      <c r="C20" s="175" t="s">
        <v>161</v>
      </c>
      <c r="D20" s="176">
        <f>E20+F20+G20+H20+I20+J20</f>
        <v>4316748.1</v>
      </c>
      <c r="E20" s="172">
        <f aca="true" t="shared" si="0" ref="E20:J20">E22+E28+E29+E41+E40+E54+E56+E57+E58+E59+E61</f>
        <v>4212682.4799999995</v>
      </c>
      <c r="F20" s="172">
        <f t="shared" si="0"/>
        <v>104065.62</v>
      </c>
      <c r="G20" s="172">
        <f t="shared" si="0"/>
        <v>0</v>
      </c>
      <c r="H20" s="172">
        <f t="shared" si="0"/>
        <v>0</v>
      </c>
      <c r="I20" s="172">
        <f t="shared" si="0"/>
        <v>0</v>
      </c>
      <c r="J20" s="172">
        <f t="shared" si="0"/>
        <v>0</v>
      </c>
    </row>
    <row r="21" spans="1:10" ht="13.5">
      <c r="A21" s="49" t="s">
        <v>203</v>
      </c>
      <c r="B21" s="174"/>
      <c r="C21" s="175"/>
      <c r="D21" s="176"/>
      <c r="E21" s="172"/>
      <c r="F21" s="172"/>
      <c r="G21" s="172"/>
      <c r="H21" s="172"/>
      <c r="I21" s="172"/>
      <c r="J21" s="172"/>
    </row>
    <row r="22" spans="1:10" ht="12.75">
      <c r="A22" s="50" t="s">
        <v>204</v>
      </c>
      <c r="B22" s="165" t="s">
        <v>205</v>
      </c>
      <c r="C22" s="168" t="s">
        <v>73</v>
      </c>
      <c r="D22" s="166">
        <f>SUM(E22:J23)</f>
        <v>3950067.11</v>
      </c>
      <c r="E22" s="171">
        <f>E24+E25+E26+E27</f>
        <v>3846001.4899999998</v>
      </c>
      <c r="F22" s="163">
        <f>F24+F25+F27</f>
        <v>104065.62</v>
      </c>
      <c r="G22" s="163">
        <f>G24+G25+G27</f>
        <v>0</v>
      </c>
      <c r="H22" s="163">
        <f>H24+H25+H27</f>
        <v>0</v>
      </c>
      <c r="I22" s="163">
        <f>I24+I25+I27</f>
        <v>0</v>
      </c>
      <c r="J22" s="163">
        <f>J24+J25+J27</f>
        <v>0</v>
      </c>
    </row>
    <row r="23" spans="1:10" ht="12.75">
      <c r="A23" s="42" t="s">
        <v>206</v>
      </c>
      <c r="B23" s="165"/>
      <c r="C23" s="168"/>
      <c r="D23" s="166"/>
      <c r="E23" s="163"/>
      <c r="F23" s="163"/>
      <c r="G23" s="163"/>
      <c r="H23" s="163"/>
      <c r="I23" s="163"/>
      <c r="J23" s="163"/>
    </row>
    <row r="24" spans="1:10" ht="12.75">
      <c r="A24" s="42" t="s">
        <v>74</v>
      </c>
      <c r="B24" s="165"/>
      <c r="C24" s="39" t="s">
        <v>75</v>
      </c>
      <c r="D24" s="40">
        <f>SUM(E24:J24)</f>
        <v>2930224.59</v>
      </c>
      <c r="E24" s="44">
        <v>2930224.59</v>
      </c>
      <c r="F24" s="42"/>
      <c r="G24" s="42">
        <v>0</v>
      </c>
      <c r="H24" s="42">
        <v>0</v>
      </c>
      <c r="I24" s="42">
        <v>0</v>
      </c>
      <c r="J24" s="42">
        <v>0</v>
      </c>
    </row>
    <row r="25" spans="1:10" ht="25.5">
      <c r="A25" s="42" t="s">
        <v>207</v>
      </c>
      <c r="B25" s="165"/>
      <c r="C25" s="39" t="s">
        <v>77</v>
      </c>
      <c r="D25" s="40">
        <f>SUM(E25:J25)</f>
        <v>105565.62</v>
      </c>
      <c r="E25" s="44">
        <v>1500</v>
      </c>
      <c r="F25" s="44">
        <v>104065.62</v>
      </c>
      <c r="G25" s="42">
        <v>0</v>
      </c>
      <c r="H25" s="42">
        <v>0</v>
      </c>
      <c r="I25" s="42">
        <v>0</v>
      </c>
      <c r="J25" s="42">
        <v>0</v>
      </c>
    </row>
    <row r="26" spans="1:10" ht="51">
      <c r="A26" s="42" t="s">
        <v>259</v>
      </c>
      <c r="B26" s="165"/>
      <c r="C26" s="39" t="s">
        <v>254</v>
      </c>
      <c r="D26" s="60">
        <f>SUM(E26:J26)</f>
        <v>29276.9</v>
      </c>
      <c r="E26" s="44">
        <v>29276.9</v>
      </c>
      <c r="F26" s="44"/>
      <c r="G26" s="42"/>
      <c r="H26" s="42"/>
      <c r="I26" s="42"/>
      <c r="J26" s="42"/>
    </row>
    <row r="27" spans="1:10" ht="12.75">
      <c r="A27" s="42" t="s">
        <v>208</v>
      </c>
      <c r="B27" s="165"/>
      <c r="C27" s="39" t="s">
        <v>78</v>
      </c>
      <c r="D27" s="60">
        <f>SUM(E27:J27)</f>
        <v>885000</v>
      </c>
      <c r="E27" s="44">
        <v>885000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</row>
    <row r="28" spans="1:10" ht="12.75">
      <c r="A28" s="50" t="s">
        <v>209</v>
      </c>
      <c r="B28" s="38" t="s">
        <v>210</v>
      </c>
      <c r="C28" s="51" t="s">
        <v>79</v>
      </c>
      <c r="D28" s="40">
        <f>SUM(E28:J28)</f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</row>
    <row r="29" spans="1:10" ht="12.75">
      <c r="A29" s="50" t="s">
        <v>211</v>
      </c>
      <c r="B29" s="165" t="s">
        <v>212</v>
      </c>
      <c r="C29" s="168" t="s">
        <v>80</v>
      </c>
      <c r="D29" s="166">
        <f>SUM(E29:J30)</f>
        <v>35201.87</v>
      </c>
      <c r="E29" s="163">
        <f aca="true" t="shared" si="1" ref="E29:J29">E31+E34</f>
        <v>35201.87</v>
      </c>
      <c r="F29" s="163">
        <f t="shared" si="1"/>
        <v>0</v>
      </c>
      <c r="G29" s="163">
        <f t="shared" si="1"/>
        <v>0</v>
      </c>
      <c r="H29" s="163">
        <f t="shared" si="1"/>
        <v>0</v>
      </c>
      <c r="I29" s="163">
        <f t="shared" si="1"/>
        <v>0</v>
      </c>
      <c r="J29" s="163">
        <f t="shared" si="1"/>
        <v>0</v>
      </c>
    </row>
    <row r="30" spans="1:10" ht="12.75">
      <c r="A30" s="47" t="s">
        <v>33</v>
      </c>
      <c r="B30" s="165"/>
      <c r="C30" s="168"/>
      <c r="D30" s="166"/>
      <c r="E30" s="163"/>
      <c r="F30" s="163"/>
      <c r="G30" s="163"/>
      <c r="H30" s="163"/>
      <c r="I30" s="163"/>
      <c r="J30" s="163"/>
    </row>
    <row r="31" spans="1:10" ht="12.75">
      <c r="A31" s="50" t="s">
        <v>81</v>
      </c>
      <c r="B31" s="165"/>
      <c r="C31" s="170">
        <v>830</v>
      </c>
      <c r="D31" s="166">
        <f>SUM(E31:J32)</f>
        <v>0</v>
      </c>
      <c r="E31" s="163">
        <f aca="true" t="shared" si="2" ref="E31:J31">E33</f>
        <v>0</v>
      </c>
      <c r="F31" s="163">
        <f t="shared" si="2"/>
        <v>0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</row>
    <row r="32" spans="1:10" ht="12.75">
      <c r="A32" s="42" t="s">
        <v>213</v>
      </c>
      <c r="B32" s="165"/>
      <c r="C32" s="170"/>
      <c r="D32" s="166"/>
      <c r="E32" s="163"/>
      <c r="F32" s="163"/>
      <c r="G32" s="163"/>
      <c r="H32" s="163"/>
      <c r="I32" s="163"/>
      <c r="J32" s="163"/>
    </row>
    <row r="33" spans="1:10" ht="25.5">
      <c r="A33" s="53" t="s">
        <v>214</v>
      </c>
      <c r="B33" s="165"/>
      <c r="C33" s="54">
        <v>831</v>
      </c>
      <c r="D33" s="40">
        <f>SUM(E33:J33)</f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ht="12.75">
      <c r="A34" s="55" t="s">
        <v>215</v>
      </c>
      <c r="B34" s="165"/>
      <c r="C34" s="170">
        <v>850</v>
      </c>
      <c r="D34" s="166">
        <f>SUM(E34:J35)</f>
        <v>35201.87</v>
      </c>
      <c r="E34" s="171">
        <f aca="true" t="shared" si="3" ref="E34:J34">E36+E37+E38</f>
        <v>35201.87</v>
      </c>
      <c r="F34" s="163">
        <f t="shared" si="3"/>
        <v>0</v>
      </c>
      <c r="G34" s="163">
        <f t="shared" si="3"/>
        <v>0</v>
      </c>
      <c r="H34" s="163">
        <f t="shared" si="3"/>
        <v>0</v>
      </c>
      <c r="I34" s="163">
        <f t="shared" si="3"/>
        <v>0</v>
      </c>
      <c r="J34" s="163">
        <f t="shared" si="3"/>
        <v>0</v>
      </c>
    </row>
    <row r="35" spans="1:10" ht="12.75">
      <c r="A35" s="53" t="s">
        <v>213</v>
      </c>
      <c r="B35" s="165"/>
      <c r="C35" s="170"/>
      <c r="D35" s="166"/>
      <c r="E35" s="163"/>
      <c r="F35" s="163"/>
      <c r="G35" s="163"/>
      <c r="H35" s="163"/>
      <c r="I35" s="163"/>
      <c r="J35" s="163"/>
    </row>
    <row r="36" spans="1:10" ht="25.5">
      <c r="A36" s="42" t="s">
        <v>216</v>
      </c>
      <c r="B36" s="165"/>
      <c r="C36" s="39" t="s">
        <v>82</v>
      </c>
      <c r="D36" s="60">
        <f>SUM(E36:J36)</f>
        <v>34922</v>
      </c>
      <c r="E36" s="44">
        <v>34922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2.75">
      <c r="A37" s="42" t="s">
        <v>83</v>
      </c>
      <c r="B37" s="165"/>
      <c r="C37" s="39" t="s">
        <v>84</v>
      </c>
      <c r="D37" s="40">
        <f>SUM(E37:J37)</f>
        <v>0</v>
      </c>
      <c r="E37" s="44"/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42" t="s">
        <v>85</v>
      </c>
      <c r="B38" s="165"/>
      <c r="C38" s="39" t="s">
        <v>86</v>
      </c>
      <c r="D38" s="40">
        <f>SUM(E38:J38)</f>
        <v>279.87</v>
      </c>
      <c r="E38" s="44">
        <v>279.87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12.75">
      <c r="A39" s="43" t="s">
        <v>217</v>
      </c>
      <c r="B39" s="38" t="s">
        <v>218</v>
      </c>
      <c r="C39" s="39" t="s">
        <v>86</v>
      </c>
      <c r="D39" s="40">
        <f>SUM(E39:J39)</f>
        <v>0</v>
      </c>
      <c r="E39" s="42"/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25.5">
      <c r="A40" s="43" t="s">
        <v>219</v>
      </c>
      <c r="B40" s="38" t="s">
        <v>220</v>
      </c>
      <c r="C40" s="39"/>
      <c r="D40" s="40">
        <f>SUM(E40:J40)</f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ht="12.75">
      <c r="A41" s="50" t="s">
        <v>221</v>
      </c>
      <c r="B41" s="165" t="s">
        <v>222</v>
      </c>
      <c r="C41" s="165" t="s">
        <v>161</v>
      </c>
      <c r="D41" s="166">
        <f aca="true" t="shared" si="4" ref="D41:J41">SUM(D43:D53)</f>
        <v>331479.12</v>
      </c>
      <c r="E41" s="169">
        <f t="shared" si="4"/>
        <v>331479.12</v>
      </c>
      <c r="F41" s="166">
        <f t="shared" si="4"/>
        <v>0</v>
      </c>
      <c r="G41" s="166">
        <f t="shared" si="4"/>
        <v>0</v>
      </c>
      <c r="H41" s="166">
        <f t="shared" si="4"/>
        <v>0</v>
      </c>
      <c r="I41" s="166">
        <f t="shared" si="4"/>
        <v>0</v>
      </c>
      <c r="J41" s="166">
        <f t="shared" si="4"/>
        <v>0</v>
      </c>
    </row>
    <row r="42" spans="1:10" ht="12.75">
      <c r="A42" s="47" t="s">
        <v>33</v>
      </c>
      <c r="B42" s="165"/>
      <c r="C42" s="165"/>
      <c r="D42" s="166"/>
      <c r="E42" s="166"/>
      <c r="F42" s="166"/>
      <c r="G42" s="166"/>
      <c r="H42" s="166"/>
      <c r="I42" s="166"/>
      <c r="J42" s="166"/>
    </row>
    <row r="43" spans="1:10" ht="12.75">
      <c r="A43" s="43" t="s">
        <v>90</v>
      </c>
      <c r="B43" s="165"/>
      <c r="C43" s="39" t="s">
        <v>89</v>
      </c>
      <c r="D43" s="40">
        <f>SUM(E43:J43)</f>
        <v>38082.48</v>
      </c>
      <c r="E43" s="58">
        <v>38082.48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43" t="s">
        <v>91</v>
      </c>
      <c r="B44" s="165"/>
      <c r="C44" s="39" t="s">
        <v>89</v>
      </c>
      <c r="D44" s="40">
        <f aca="true" t="shared" si="5" ref="D44:D53">SUM(E44:J44)</f>
        <v>0</v>
      </c>
      <c r="E44" s="59"/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ht="12.75">
      <c r="A45" s="43" t="s">
        <v>92</v>
      </c>
      <c r="B45" s="165"/>
      <c r="C45" s="39" t="s">
        <v>89</v>
      </c>
      <c r="D45" s="40">
        <f t="shared" si="5"/>
        <v>69900</v>
      </c>
      <c r="E45" s="58">
        <v>69900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>
      <c r="A46" s="43" t="s">
        <v>223</v>
      </c>
      <c r="B46" s="165"/>
      <c r="C46" s="39" t="s">
        <v>89</v>
      </c>
      <c r="D46" s="40">
        <f t="shared" si="5"/>
        <v>0</v>
      </c>
      <c r="E46" s="59"/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2.75">
      <c r="A47" s="43" t="s">
        <v>224</v>
      </c>
      <c r="B47" s="165"/>
      <c r="C47" s="39" t="s">
        <v>89</v>
      </c>
      <c r="D47" s="40">
        <f t="shared" si="5"/>
        <v>8117.1</v>
      </c>
      <c r="E47" s="58">
        <v>8117.1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</row>
    <row r="48" spans="1:10" ht="12.75">
      <c r="A48" s="43" t="s">
        <v>93</v>
      </c>
      <c r="B48" s="165"/>
      <c r="C48" s="39" t="s">
        <v>89</v>
      </c>
      <c r="D48" s="40">
        <f t="shared" si="5"/>
        <v>110000</v>
      </c>
      <c r="E48" s="44">
        <v>110000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2.75">
      <c r="A49" s="43" t="s">
        <v>225</v>
      </c>
      <c r="B49" s="165"/>
      <c r="C49" s="39" t="s">
        <v>89</v>
      </c>
      <c r="D49" s="40">
        <f t="shared" si="5"/>
        <v>65500</v>
      </c>
      <c r="E49" s="44">
        <v>65500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ht="12.75">
      <c r="A50" s="43" t="s">
        <v>226</v>
      </c>
      <c r="B50" s="165"/>
      <c r="C50" s="39" t="s">
        <v>89</v>
      </c>
      <c r="D50" s="40">
        <f t="shared" si="5"/>
        <v>0</v>
      </c>
      <c r="E50" s="42"/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12.75">
      <c r="A51" s="43" t="s">
        <v>227</v>
      </c>
      <c r="B51" s="165"/>
      <c r="C51" s="39" t="s">
        <v>89</v>
      </c>
      <c r="D51" s="40">
        <f t="shared" si="5"/>
        <v>0</v>
      </c>
      <c r="E51" s="42"/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2.75">
      <c r="A52" s="43" t="s">
        <v>228</v>
      </c>
      <c r="B52" s="165"/>
      <c r="C52" s="39" t="s">
        <v>89</v>
      </c>
      <c r="D52" s="40">
        <f t="shared" si="5"/>
        <v>0</v>
      </c>
      <c r="E52" s="42"/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ht="12.75">
      <c r="A53" s="43" t="s">
        <v>229</v>
      </c>
      <c r="B53" s="165"/>
      <c r="C53" s="39" t="s">
        <v>89</v>
      </c>
      <c r="D53" s="40">
        <f t="shared" si="5"/>
        <v>39879.54</v>
      </c>
      <c r="E53" s="44">
        <v>39879.54</v>
      </c>
      <c r="F53" s="42"/>
      <c r="G53" s="42">
        <v>0</v>
      </c>
      <c r="H53" s="42">
        <v>0</v>
      </c>
      <c r="I53" s="44"/>
      <c r="J53" s="42">
        <v>0</v>
      </c>
    </row>
    <row r="54" spans="1:10" ht="12.75">
      <c r="A54" s="50" t="s">
        <v>230</v>
      </c>
      <c r="B54" s="167" t="s">
        <v>79</v>
      </c>
      <c r="C54" s="168" t="s">
        <v>161</v>
      </c>
      <c r="D54" s="166">
        <f>SUM(E54:J55)</f>
        <v>0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</row>
    <row r="55" spans="1:10" ht="12.75">
      <c r="A55" s="40" t="s">
        <v>206</v>
      </c>
      <c r="B55" s="167"/>
      <c r="C55" s="168"/>
      <c r="D55" s="166"/>
      <c r="E55" s="163"/>
      <c r="F55" s="163"/>
      <c r="G55" s="163"/>
      <c r="H55" s="163"/>
      <c r="I55" s="163"/>
      <c r="J55" s="163"/>
    </row>
    <row r="56" spans="1:10" ht="12.75">
      <c r="A56" s="43" t="s">
        <v>231</v>
      </c>
      <c r="B56" s="38" t="s">
        <v>232</v>
      </c>
      <c r="C56" s="39"/>
      <c r="D56" s="40">
        <f>SUM(E56:J56)</f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2.75">
      <c r="A57" s="43" t="s">
        <v>71</v>
      </c>
      <c r="B57" s="38" t="s">
        <v>233</v>
      </c>
      <c r="C57" s="39"/>
      <c r="D57" s="40">
        <f>SUM(E57:J57)</f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2.75">
      <c r="A58" s="43" t="s">
        <v>234</v>
      </c>
      <c r="B58" s="38" t="s">
        <v>87</v>
      </c>
      <c r="C58" s="39"/>
      <c r="D58" s="40">
        <f>SUM(E58:J58)</f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ht="12.75">
      <c r="A59" s="43" t="s">
        <v>235</v>
      </c>
      <c r="B59" s="164" t="s">
        <v>69</v>
      </c>
      <c r="C59" s="165"/>
      <c r="D59" s="166">
        <f>SUM(E59:J60)</f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</row>
    <row r="60" spans="1:10" ht="12.75">
      <c r="A60" s="43" t="s">
        <v>236</v>
      </c>
      <c r="B60" s="164"/>
      <c r="C60" s="165"/>
      <c r="D60" s="166"/>
      <c r="E60" s="162"/>
      <c r="F60" s="162"/>
      <c r="G60" s="162"/>
      <c r="H60" s="162"/>
      <c r="I60" s="162"/>
      <c r="J60" s="162"/>
    </row>
    <row r="61" spans="1:10" ht="12.75">
      <c r="A61" s="43" t="s">
        <v>237</v>
      </c>
      <c r="B61" s="38" t="s">
        <v>70</v>
      </c>
      <c r="C61" s="39"/>
      <c r="D61" s="40">
        <f>SUM(E61:J61)</f>
        <v>0</v>
      </c>
      <c r="E61" s="42"/>
      <c r="F61" s="42">
        <v>0</v>
      </c>
      <c r="G61" s="42">
        <v>0</v>
      </c>
      <c r="H61" s="42">
        <v>0</v>
      </c>
      <c r="I61" s="42">
        <v>0</v>
      </c>
      <c r="J61" s="42">
        <v>0</v>
      </c>
    </row>
    <row r="62" spans="1:10" ht="12.75">
      <c r="A62" s="43" t="s">
        <v>58</v>
      </c>
      <c r="B62" s="38" t="s">
        <v>94</v>
      </c>
      <c r="C62" s="39" t="s">
        <v>161</v>
      </c>
      <c r="D62" s="40">
        <f>SUM(E62:J62)</f>
        <v>0</v>
      </c>
      <c r="E62" s="42">
        <v>0</v>
      </c>
      <c r="F62" s="42"/>
      <c r="G62" s="42">
        <v>0</v>
      </c>
      <c r="H62" s="42">
        <v>0</v>
      </c>
      <c r="I62" s="42">
        <v>0</v>
      </c>
      <c r="J62" s="42">
        <v>0</v>
      </c>
    </row>
    <row r="63" spans="1:10" ht="12.75">
      <c r="A63" s="43" t="s">
        <v>96</v>
      </c>
      <c r="B63" s="38" t="s">
        <v>95</v>
      </c>
      <c r="C63" s="39" t="s">
        <v>161</v>
      </c>
      <c r="D63" s="40">
        <f>SUM(E63:J63)</f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7"/>
    <mergeCell ref="C22:C23"/>
    <mergeCell ref="D22:D23"/>
    <mergeCell ref="E22:E23"/>
    <mergeCell ref="F22:F23"/>
    <mergeCell ref="G22:G23"/>
    <mergeCell ref="H22:H23"/>
    <mergeCell ref="I22:I23"/>
    <mergeCell ref="J22:J23"/>
    <mergeCell ref="B29:B38"/>
    <mergeCell ref="C29:C30"/>
    <mergeCell ref="D29:D30"/>
    <mergeCell ref="E29:E30"/>
    <mergeCell ref="F29:F30"/>
    <mergeCell ref="G29:G30"/>
    <mergeCell ref="H29:H30"/>
    <mergeCell ref="I29:I30"/>
    <mergeCell ref="J29:J30"/>
    <mergeCell ref="C31:C32"/>
    <mergeCell ref="D31:D32"/>
    <mergeCell ref="E31:E32"/>
    <mergeCell ref="F31:F32"/>
    <mergeCell ref="G31:G32"/>
    <mergeCell ref="H31:H32"/>
    <mergeCell ref="I31:I32"/>
    <mergeCell ref="J31:J32"/>
    <mergeCell ref="C34:C35"/>
    <mergeCell ref="D34:D35"/>
    <mergeCell ref="E34:E35"/>
    <mergeCell ref="F34:F35"/>
    <mergeCell ref="G34:G35"/>
    <mergeCell ref="H34:H35"/>
    <mergeCell ref="I34:I35"/>
    <mergeCell ref="J34:J35"/>
    <mergeCell ref="H54:H55"/>
    <mergeCell ref="B41:B53"/>
    <mergeCell ref="C41:C42"/>
    <mergeCell ref="D41:D42"/>
    <mergeCell ref="E41:E42"/>
    <mergeCell ref="F41:F42"/>
    <mergeCell ref="G41:G42"/>
    <mergeCell ref="I59:I60"/>
    <mergeCell ref="H41:H42"/>
    <mergeCell ref="I41:I42"/>
    <mergeCell ref="J41:J42"/>
    <mergeCell ref="B54:B55"/>
    <mergeCell ref="C54:C55"/>
    <mergeCell ref="D54:D55"/>
    <mergeCell ref="E54:E55"/>
    <mergeCell ref="F54:F55"/>
    <mergeCell ref="G54:G55"/>
    <mergeCell ref="J59:J60"/>
    <mergeCell ref="I54:I55"/>
    <mergeCell ref="J54:J55"/>
    <mergeCell ref="B59:B60"/>
    <mergeCell ref="C59:C60"/>
    <mergeCell ref="D59:D60"/>
    <mergeCell ref="E59:E60"/>
    <mergeCell ref="F59:F60"/>
    <mergeCell ref="G59:G60"/>
    <mergeCell ref="H59:H60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34">
      <selection activeCell="E44" sqref="E44"/>
    </sheetView>
  </sheetViews>
  <sheetFormatPr defaultColWidth="9.00390625" defaultRowHeight="12.75"/>
  <cols>
    <col min="1" max="1" width="41.75390625" style="0" customWidth="1"/>
    <col min="5" max="5" width="11.125" style="0" bestFit="1" customWidth="1"/>
    <col min="10" max="10" width="16.00390625" style="0" customWidth="1"/>
  </cols>
  <sheetData>
    <row r="1" spans="1:10" ht="15.75">
      <c r="A1" s="118" t="s">
        <v>181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thickBot="1">
      <c r="A2" s="178" t="s">
        <v>238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8">
      <c r="A4" s="27" t="s">
        <v>182</v>
      </c>
      <c r="B4" s="27" t="s">
        <v>54</v>
      </c>
      <c r="C4" s="28" t="s">
        <v>183</v>
      </c>
      <c r="D4" s="179" t="s">
        <v>184</v>
      </c>
      <c r="E4" s="180"/>
      <c r="F4" s="180"/>
      <c r="G4" s="180"/>
      <c r="H4" s="180"/>
      <c r="I4" s="180"/>
      <c r="J4" s="181"/>
    </row>
    <row r="5" spans="1:10" ht="12.75">
      <c r="A5" s="29" t="s">
        <v>185</v>
      </c>
      <c r="B5" s="29" t="s">
        <v>55</v>
      </c>
      <c r="C5" s="30"/>
      <c r="D5" s="28" t="s">
        <v>186</v>
      </c>
      <c r="E5" s="182" t="s">
        <v>52</v>
      </c>
      <c r="F5" s="183"/>
      <c r="G5" s="183"/>
      <c r="H5" s="183"/>
      <c r="I5" s="183"/>
      <c r="J5" s="184"/>
    </row>
    <row r="6" spans="1:10" ht="120">
      <c r="A6" s="29"/>
      <c r="B6" s="29" t="s">
        <v>56</v>
      </c>
      <c r="C6" s="29"/>
      <c r="D6" s="30"/>
      <c r="E6" s="30" t="s">
        <v>187</v>
      </c>
      <c r="F6" s="30" t="s">
        <v>188</v>
      </c>
      <c r="G6" s="28" t="s">
        <v>189</v>
      </c>
      <c r="H6" s="28" t="s">
        <v>190</v>
      </c>
      <c r="I6" s="185" t="s">
        <v>191</v>
      </c>
      <c r="J6" s="186"/>
    </row>
    <row r="7" spans="1:10" ht="12.75">
      <c r="A7" s="29"/>
      <c r="B7" s="29"/>
      <c r="C7" s="29"/>
      <c r="D7" s="30"/>
      <c r="E7" s="30"/>
      <c r="F7" s="30"/>
      <c r="G7" s="30"/>
      <c r="H7" s="30"/>
      <c r="I7" s="28" t="s">
        <v>186</v>
      </c>
      <c r="J7" s="31" t="s">
        <v>63</v>
      </c>
    </row>
    <row r="8" spans="1:10" ht="12.75">
      <c r="A8" s="29"/>
      <c r="B8" s="29"/>
      <c r="C8" s="29"/>
      <c r="D8" s="30"/>
      <c r="E8" s="30"/>
      <c r="F8" s="30"/>
      <c r="G8" s="30"/>
      <c r="H8" s="30"/>
      <c r="I8" s="30"/>
      <c r="J8" s="32" t="s">
        <v>57</v>
      </c>
    </row>
    <row r="9" spans="1:10" ht="12.75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13.5">
      <c r="A10" s="35" t="s">
        <v>192</v>
      </c>
      <c r="B10" s="187" t="s">
        <v>73</v>
      </c>
      <c r="C10" s="188" t="s">
        <v>161</v>
      </c>
      <c r="D10" s="189">
        <f>E10+F10+H10+G10+I10+J10</f>
        <v>4282700</v>
      </c>
      <c r="E10" s="177">
        <f>E14</f>
        <v>4185700</v>
      </c>
      <c r="F10" s="177">
        <f>F17</f>
        <v>97000</v>
      </c>
      <c r="G10" s="177">
        <f>G17</f>
        <v>0</v>
      </c>
      <c r="H10" s="177">
        <f>H14</f>
        <v>0</v>
      </c>
      <c r="I10" s="177">
        <f>SUM(I12:I16)</f>
        <v>0</v>
      </c>
      <c r="J10" s="177"/>
    </row>
    <row r="11" spans="1:10" ht="13.5">
      <c r="A11" s="36" t="s">
        <v>121</v>
      </c>
      <c r="B11" s="187"/>
      <c r="C11" s="188"/>
      <c r="D11" s="189"/>
      <c r="E11" s="177"/>
      <c r="F11" s="177"/>
      <c r="G11" s="177"/>
      <c r="H11" s="177"/>
      <c r="I11" s="177"/>
      <c r="J11" s="177"/>
    </row>
    <row r="12" spans="1:10" ht="12.75">
      <c r="A12" s="37" t="s">
        <v>193</v>
      </c>
      <c r="B12" s="164" t="s">
        <v>194</v>
      </c>
      <c r="C12" s="165" t="s">
        <v>62</v>
      </c>
      <c r="D12" s="166">
        <f>I12</f>
        <v>0</v>
      </c>
      <c r="E12" s="173" t="s">
        <v>161</v>
      </c>
      <c r="F12" s="173" t="s">
        <v>161</v>
      </c>
      <c r="G12" s="173" t="s">
        <v>161</v>
      </c>
      <c r="H12" s="173" t="s">
        <v>161</v>
      </c>
      <c r="I12" s="162"/>
      <c r="J12" s="173" t="s">
        <v>161</v>
      </c>
    </row>
    <row r="13" spans="1:10" ht="12.75">
      <c r="A13" s="43" t="s">
        <v>195</v>
      </c>
      <c r="B13" s="164"/>
      <c r="C13" s="165"/>
      <c r="D13" s="166"/>
      <c r="E13" s="173"/>
      <c r="F13" s="173"/>
      <c r="G13" s="173"/>
      <c r="H13" s="173"/>
      <c r="I13" s="162"/>
      <c r="J13" s="173"/>
    </row>
    <row r="14" spans="1:10" ht="12.75">
      <c r="A14" s="43" t="s">
        <v>196</v>
      </c>
      <c r="B14" s="38" t="s">
        <v>62</v>
      </c>
      <c r="C14" s="39" t="s">
        <v>61</v>
      </c>
      <c r="D14" s="40">
        <f>E14+H14+I14</f>
        <v>4185700</v>
      </c>
      <c r="E14" s="42">
        <v>4185700</v>
      </c>
      <c r="F14" s="41" t="s">
        <v>161</v>
      </c>
      <c r="G14" s="41" t="s">
        <v>161</v>
      </c>
      <c r="H14" s="42"/>
      <c r="I14" s="42">
        <v>0</v>
      </c>
      <c r="J14" s="42"/>
    </row>
    <row r="15" spans="1:10" ht="25.5">
      <c r="A15" s="45" t="s">
        <v>197</v>
      </c>
      <c r="B15" s="38" t="s">
        <v>61</v>
      </c>
      <c r="C15" s="39" t="s">
        <v>66</v>
      </c>
      <c r="D15" s="40">
        <f>I15</f>
        <v>0</v>
      </c>
      <c r="E15" s="41" t="s">
        <v>161</v>
      </c>
      <c r="F15" s="41" t="s">
        <v>161</v>
      </c>
      <c r="G15" s="41" t="s">
        <v>161</v>
      </c>
      <c r="H15" s="41" t="s">
        <v>161</v>
      </c>
      <c r="I15" s="42">
        <v>0</v>
      </c>
      <c r="J15" s="41" t="s">
        <v>161</v>
      </c>
    </row>
    <row r="16" spans="1:10" ht="51">
      <c r="A16" s="43" t="s">
        <v>198</v>
      </c>
      <c r="B16" s="38" t="s">
        <v>66</v>
      </c>
      <c r="C16" s="39" t="s">
        <v>67</v>
      </c>
      <c r="D16" s="40">
        <f>I16</f>
        <v>0</v>
      </c>
      <c r="E16" s="41" t="s">
        <v>161</v>
      </c>
      <c r="F16" s="41" t="s">
        <v>161</v>
      </c>
      <c r="G16" s="41" t="s">
        <v>161</v>
      </c>
      <c r="H16" s="41" t="s">
        <v>161</v>
      </c>
      <c r="I16" s="42">
        <v>0</v>
      </c>
      <c r="J16" s="41" t="s">
        <v>161</v>
      </c>
    </row>
    <row r="17" spans="1:10" ht="12.75">
      <c r="A17" s="43" t="s">
        <v>199</v>
      </c>
      <c r="B17" s="38" t="s">
        <v>67</v>
      </c>
      <c r="C17" s="39" t="s">
        <v>60</v>
      </c>
      <c r="D17" s="40">
        <f>F17+G17</f>
        <v>97000</v>
      </c>
      <c r="E17" s="41" t="s">
        <v>161</v>
      </c>
      <c r="F17" s="47">
        <v>97000</v>
      </c>
      <c r="G17" s="47"/>
      <c r="H17" s="41" t="s">
        <v>161</v>
      </c>
      <c r="I17" s="41" t="s">
        <v>161</v>
      </c>
      <c r="J17" s="41" t="s">
        <v>161</v>
      </c>
    </row>
    <row r="18" spans="1:10" ht="12.75">
      <c r="A18" s="43" t="s">
        <v>200</v>
      </c>
      <c r="B18" s="38" t="s">
        <v>201</v>
      </c>
      <c r="C18" s="39" t="s">
        <v>161</v>
      </c>
      <c r="D18" s="40">
        <f>I18</f>
        <v>0</v>
      </c>
      <c r="E18" s="41" t="s">
        <v>161</v>
      </c>
      <c r="F18" s="41" t="s">
        <v>161</v>
      </c>
      <c r="G18" s="41" t="s">
        <v>161</v>
      </c>
      <c r="H18" s="41" t="s">
        <v>161</v>
      </c>
      <c r="I18" s="42">
        <v>0</v>
      </c>
      <c r="J18" s="42"/>
    </row>
    <row r="19" spans="1:10" ht="12.75">
      <c r="A19" s="43" t="s">
        <v>202</v>
      </c>
      <c r="B19" s="38" t="s">
        <v>60</v>
      </c>
      <c r="C19" s="39" t="s">
        <v>161</v>
      </c>
      <c r="D19" s="40">
        <f>I19</f>
        <v>0</v>
      </c>
      <c r="E19" s="41" t="s">
        <v>161</v>
      </c>
      <c r="F19" s="41" t="s">
        <v>161</v>
      </c>
      <c r="G19" s="41" t="s">
        <v>161</v>
      </c>
      <c r="H19" s="41" t="s">
        <v>161</v>
      </c>
      <c r="I19" s="42">
        <v>0</v>
      </c>
      <c r="J19" s="41" t="s">
        <v>161</v>
      </c>
    </row>
    <row r="20" spans="1:10" ht="13.5">
      <c r="A20" s="48" t="s">
        <v>72</v>
      </c>
      <c r="B20" s="174" t="s">
        <v>88</v>
      </c>
      <c r="C20" s="175" t="s">
        <v>161</v>
      </c>
      <c r="D20" s="176">
        <f>E20+F20+G20+H20+I20+J20</f>
        <v>4857600</v>
      </c>
      <c r="E20" s="172">
        <f aca="true" t="shared" si="0" ref="E20:J20">E22+E27+E28+E40+E39+E53+E55+E56+E57+E58+E60</f>
        <v>4857600</v>
      </c>
      <c r="F20" s="172">
        <f t="shared" si="0"/>
        <v>0</v>
      </c>
      <c r="G20" s="172">
        <f t="shared" si="0"/>
        <v>0</v>
      </c>
      <c r="H20" s="172">
        <f t="shared" si="0"/>
        <v>0</v>
      </c>
      <c r="I20" s="172">
        <f t="shared" si="0"/>
        <v>0</v>
      </c>
      <c r="J20" s="172">
        <f t="shared" si="0"/>
        <v>0</v>
      </c>
    </row>
    <row r="21" spans="1:10" ht="13.5">
      <c r="A21" s="49" t="s">
        <v>203</v>
      </c>
      <c r="B21" s="174"/>
      <c r="C21" s="175"/>
      <c r="D21" s="176"/>
      <c r="E21" s="172"/>
      <c r="F21" s="172"/>
      <c r="G21" s="172"/>
      <c r="H21" s="172"/>
      <c r="I21" s="172"/>
      <c r="J21" s="172"/>
    </row>
    <row r="22" spans="1:10" ht="12.75">
      <c r="A22" s="50" t="s">
        <v>204</v>
      </c>
      <c r="B22" s="165" t="s">
        <v>205</v>
      </c>
      <c r="C22" s="168" t="s">
        <v>73</v>
      </c>
      <c r="D22" s="166">
        <f>SUM(E22:J23)</f>
        <v>4168400</v>
      </c>
      <c r="E22" s="171">
        <f aca="true" t="shared" si="1" ref="E22:J22">E24+E25+E26</f>
        <v>4168400</v>
      </c>
      <c r="F22" s="163">
        <f t="shared" si="1"/>
        <v>0</v>
      </c>
      <c r="G22" s="163">
        <f t="shared" si="1"/>
        <v>0</v>
      </c>
      <c r="H22" s="163">
        <f t="shared" si="1"/>
        <v>0</v>
      </c>
      <c r="I22" s="163">
        <f t="shared" si="1"/>
        <v>0</v>
      </c>
      <c r="J22" s="163">
        <f t="shared" si="1"/>
        <v>0</v>
      </c>
    </row>
    <row r="23" spans="1:10" ht="12.75">
      <c r="A23" s="42" t="s">
        <v>206</v>
      </c>
      <c r="B23" s="165"/>
      <c r="C23" s="168"/>
      <c r="D23" s="166"/>
      <c r="E23" s="163"/>
      <c r="F23" s="163"/>
      <c r="G23" s="163"/>
      <c r="H23" s="163"/>
      <c r="I23" s="163"/>
      <c r="J23" s="163"/>
    </row>
    <row r="24" spans="1:10" ht="12.75">
      <c r="A24" s="42" t="s">
        <v>74</v>
      </c>
      <c r="B24" s="165"/>
      <c r="C24" s="39" t="s">
        <v>75</v>
      </c>
      <c r="D24" s="40">
        <f>SUM(E24:J24)</f>
        <v>3196800</v>
      </c>
      <c r="E24" s="44">
        <v>3196800</v>
      </c>
      <c r="F24" s="42"/>
      <c r="G24" s="42">
        <v>0</v>
      </c>
      <c r="H24" s="42">
        <v>0</v>
      </c>
      <c r="I24" s="42">
        <v>0</v>
      </c>
      <c r="J24" s="42">
        <v>0</v>
      </c>
    </row>
    <row r="25" spans="1:10" ht="25.5">
      <c r="A25" s="42" t="s">
        <v>207</v>
      </c>
      <c r="B25" s="165"/>
      <c r="C25" s="39" t="s">
        <v>77</v>
      </c>
      <c r="D25" s="40">
        <f>SUM(E25:J25)</f>
        <v>6200</v>
      </c>
      <c r="E25" s="56">
        <v>6200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0" ht="12.75">
      <c r="A26" s="42" t="s">
        <v>208</v>
      </c>
      <c r="B26" s="165"/>
      <c r="C26" s="39" t="s">
        <v>78</v>
      </c>
      <c r="D26" s="40">
        <f>SUM(E26:J26)</f>
        <v>965400</v>
      </c>
      <c r="E26" s="44">
        <v>965400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2.75">
      <c r="A27" s="50" t="s">
        <v>209</v>
      </c>
      <c r="B27" s="38" t="s">
        <v>210</v>
      </c>
      <c r="C27" s="51" t="s">
        <v>79</v>
      </c>
      <c r="D27" s="40">
        <f>SUM(E27:J27)</f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0" ht="12.75">
      <c r="A28" s="50" t="s">
        <v>211</v>
      </c>
      <c r="B28" s="165" t="s">
        <v>212</v>
      </c>
      <c r="C28" s="168" t="s">
        <v>80</v>
      </c>
      <c r="D28" s="166">
        <f>SUM(E28:J29)</f>
        <v>92000</v>
      </c>
      <c r="E28" s="163">
        <f aca="true" t="shared" si="2" ref="E28:J28">E30+E33</f>
        <v>92000</v>
      </c>
      <c r="F28" s="163">
        <f t="shared" si="2"/>
        <v>0</v>
      </c>
      <c r="G28" s="163">
        <f t="shared" si="2"/>
        <v>0</v>
      </c>
      <c r="H28" s="163">
        <f t="shared" si="2"/>
        <v>0</v>
      </c>
      <c r="I28" s="163">
        <f t="shared" si="2"/>
        <v>0</v>
      </c>
      <c r="J28" s="163">
        <f t="shared" si="2"/>
        <v>0</v>
      </c>
    </row>
    <row r="29" spans="1:10" ht="12.75">
      <c r="A29" s="47" t="s">
        <v>33</v>
      </c>
      <c r="B29" s="165"/>
      <c r="C29" s="168"/>
      <c r="D29" s="166"/>
      <c r="E29" s="163"/>
      <c r="F29" s="163"/>
      <c r="G29" s="163"/>
      <c r="H29" s="163"/>
      <c r="I29" s="163"/>
      <c r="J29" s="163"/>
    </row>
    <row r="30" spans="1:10" ht="12.75">
      <c r="A30" s="50" t="s">
        <v>81</v>
      </c>
      <c r="B30" s="165"/>
      <c r="C30" s="170">
        <v>830</v>
      </c>
      <c r="D30" s="166">
        <f>SUM(E30:J31)</f>
        <v>0</v>
      </c>
      <c r="E30" s="163">
        <f aca="true" t="shared" si="3" ref="E30:J30">E32</f>
        <v>0</v>
      </c>
      <c r="F30" s="163">
        <f t="shared" si="3"/>
        <v>0</v>
      </c>
      <c r="G30" s="163">
        <f t="shared" si="3"/>
        <v>0</v>
      </c>
      <c r="H30" s="163">
        <f t="shared" si="3"/>
        <v>0</v>
      </c>
      <c r="I30" s="163">
        <f t="shared" si="3"/>
        <v>0</v>
      </c>
      <c r="J30" s="163">
        <f t="shared" si="3"/>
        <v>0</v>
      </c>
    </row>
    <row r="31" spans="1:10" ht="12.75">
      <c r="A31" s="42" t="s">
        <v>213</v>
      </c>
      <c r="B31" s="165"/>
      <c r="C31" s="170"/>
      <c r="D31" s="166"/>
      <c r="E31" s="163"/>
      <c r="F31" s="163"/>
      <c r="G31" s="163"/>
      <c r="H31" s="163"/>
      <c r="I31" s="163"/>
      <c r="J31" s="163"/>
    </row>
    <row r="32" spans="1:10" ht="38.25">
      <c r="A32" s="53" t="s">
        <v>214</v>
      </c>
      <c r="B32" s="165"/>
      <c r="C32" s="54">
        <v>831</v>
      </c>
      <c r="D32" s="40">
        <f>SUM(E32:J32)</f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ht="12.75">
      <c r="A33" s="55" t="s">
        <v>215</v>
      </c>
      <c r="B33" s="165"/>
      <c r="C33" s="170">
        <v>850</v>
      </c>
      <c r="D33" s="166">
        <f>SUM(E33:J34)</f>
        <v>92000</v>
      </c>
      <c r="E33" s="163">
        <f aca="true" t="shared" si="4" ref="E33:J33">E35+E36+E37</f>
        <v>92000</v>
      </c>
      <c r="F33" s="163">
        <f t="shared" si="4"/>
        <v>0</v>
      </c>
      <c r="G33" s="163">
        <f t="shared" si="4"/>
        <v>0</v>
      </c>
      <c r="H33" s="163">
        <f t="shared" si="4"/>
        <v>0</v>
      </c>
      <c r="I33" s="163">
        <f t="shared" si="4"/>
        <v>0</v>
      </c>
      <c r="J33" s="163">
        <f t="shared" si="4"/>
        <v>0</v>
      </c>
    </row>
    <row r="34" spans="1:10" ht="12.75">
      <c r="A34" s="53" t="s">
        <v>213</v>
      </c>
      <c r="B34" s="165"/>
      <c r="C34" s="170"/>
      <c r="D34" s="166"/>
      <c r="E34" s="163"/>
      <c r="F34" s="163"/>
      <c r="G34" s="163"/>
      <c r="H34" s="163"/>
      <c r="I34" s="163"/>
      <c r="J34" s="163"/>
    </row>
    <row r="35" spans="1:10" ht="25.5">
      <c r="A35" s="42" t="s">
        <v>216</v>
      </c>
      <c r="B35" s="165"/>
      <c r="C35" s="39" t="s">
        <v>82</v>
      </c>
      <c r="D35" s="40">
        <f>SUM(E35:J35)</f>
        <v>72300</v>
      </c>
      <c r="E35" s="44">
        <v>72300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ht="12.75">
      <c r="A36" s="42" t="s">
        <v>83</v>
      </c>
      <c r="B36" s="165"/>
      <c r="C36" s="39" t="s">
        <v>84</v>
      </c>
      <c r="D36" s="40">
        <f>SUM(E36:J36)</f>
        <v>17700</v>
      </c>
      <c r="E36" s="44">
        <v>17700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2.75">
      <c r="A37" s="42" t="s">
        <v>85</v>
      </c>
      <c r="B37" s="165"/>
      <c r="C37" s="39" t="s">
        <v>86</v>
      </c>
      <c r="D37" s="40">
        <f>SUM(E37:J37)</f>
        <v>2000</v>
      </c>
      <c r="E37" s="44">
        <v>2000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43" t="s">
        <v>217</v>
      </c>
      <c r="B38" s="38" t="s">
        <v>218</v>
      </c>
      <c r="C38" s="39" t="s">
        <v>86</v>
      </c>
      <c r="D38" s="40">
        <f>SUM(E38:J38)</f>
        <v>0</v>
      </c>
      <c r="E38" s="42"/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25.5">
      <c r="A39" s="43" t="s">
        <v>219</v>
      </c>
      <c r="B39" s="38" t="s">
        <v>220</v>
      </c>
      <c r="C39" s="39"/>
      <c r="D39" s="40">
        <f>SUM(E39:J39)</f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12.75">
      <c r="A40" s="50" t="s">
        <v>221</v>
      </c>
      <c r="B40" s="165" t="s">
        <v>222</v>
      </c>
      <c r="C40" s="165" t="s">
        <v>161</v>
      </c>
      <c r="D40" s="166">
        <f>SUM(D42:D52)</f>
        <v>597200</v>
      </c>
      <c r="E40" s="166">
        <f aca="true" t="shared" si="5" ref="E40:J40">SUM(E42:E52)</f>
        <v>597200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0</v>
      </c>
      <c r="J40" s="166">
        <f t="shared" si="5"/>
        <v>0</v>
      </c>
    </row>
    <row r="41" spans="1:10" ht="12.75">
      <c r="A41" s="47" t="s">
        <v>33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43" t="s">
        <v>90</v>
      </c>
      <c r="B42" s="165"/>
      <c r="C42" s="39" t="s">
        <v>89</v>
      </c>
      <c r="D42" s="40">
        <f>SUM(E42:J42)</f>
        <v>24000</v>
      </c>
      <c r="E42" s="44">
        <v>24000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2.75">
      <c r="A43" s="43" t="s">
        <v>91</v>
      </c>
      <c r="B43" s="165"/>
      <c r="C43" s="39" t="s">
        <v>89</v>
      </c>
      <c r="D43" s="40">
        <f aca="true" t="shared" si="6" ref="D43:D52">SUM(E43:J43)</f>
        <v>1400</v>
      </c>
      <c r="E43" s="56">
        <v>1400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43" t="s">
        <v>92</v>
      </c>
      <c r="B44" s="165"/>
      <c r="C44" s="39" t="s">
        <v>89</v>
      </c>
      <c r="D44" s="40">
        <f t="shared" si="6"/>
        <v>99900</v>
      </c>
      <c r="E44" s="44">
        <v>99900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ht="12.75">
      <c r="A45" s="43" t="s">
        <v>223</v>
      </c>
      <c r="B45" s="165"/>
      <c r="C45" s="39" t="s">
        <v>89</v>
      </c>
      <c r="D45" s="40">
        <f t="shared" si="6"/>
        <v>0</v>
      </c>
      <c r="E45" s="42"/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>
      <c r="A46" s="43" t="s">
        <v>224</v>
      </c>
      <c r="B46" s="165"/>
      <c r="C46" s="39" t="s">
        <v>89</v>
      </c>
      <c r="D46" s="40">
        <f t="shared" si="6"/>
        <v>14900</v>
      </c>
      <c r="E46" s="44">
        <v>14900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2.75">
      <c r="A47" s="43" t="s">
        <v>93</v>
      </c>
      <c r="B47" s="165"/>
      <c r="C47" s="39" t="s">
        <v>89</v>
      </c>
      <c r="D47" s="40">
        <f t="shared" si="6"/>
        <v>58400</v>
      </c>
      <c r="E47" s="44">
        <v>58400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</row>
    <row r="48" spans="1:10" ht="12.75">
      <c r="A48" s="43" t="s">
        <v>225</v>
      </c>
      <c r="B48" s="165"/>
      <c r="C48" s="39" t="s">
        <v>89</v>
      </c>
      <c r="D48" s="40">
        <f t="shared" si="6"/>
        <v>288900</v>
      </c>
      <c r="E48" s="44">
        <v>288900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2.75">
      <c r="A49" s="43" t="s">
        <v>226</v>
      </c>
      <c r="B49" s="165"/>
      <c r="C49" s="39" t="s">
        <v>89</v>
      </c>
      <c r="D49" s="40">
        <f t="shared" si="6"/>
        <v>0</v>
      </c>
      <c r="E49" s="44"/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ht="12.75">
      <c r="A50" s="43" t="s">
        <v>227</v>
      </c>
      <c r="B50" s="165"/>
      <c r="C50" s="39" t="s">
        <v>89</v>
      </c>
      <c r="D50" s="40">
        <f t="shared" si="6"/>
        <v>0</v>
      </c>
      <c r="E50" s="42"/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25.5">
      <c r="A51" s="43" t="s">
        <v>228</v>
      </c>
      <c r="B51" s="165"/>
      <c r="C51" s="39" t="s">
        <v>89</v>
      </c>
      <c r="D51" s="40">
        <f t="shared" si="6"/>
        <v>0</v>
      </c>
      <c r="E51" s="42"/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2.75">
      <c r="A52" s="43" t="s">
        <v>229</v>
      </c>
      <c r="B52" s="165"/>
      <c r="C52" s="39" t="s">
        <v>89</v>
      </c>
      <c r="D52" s="40">
        <f t="shared" si="6"/>
        <v>109700</v>
      </c>
      <c r="E52" s="42">
        <v>109700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ht="12.75">
      <c r="A53" s="50" t="s">
        <v>230</v>
      </c>
      <c r="B53" s="167" t="s">
        <v>79</v>
      </c>
      <c r="C53" s="168" t="s">
        <v>161</v>
      </c>
      <c r="D53" s="166">
        <f>SUM(E53:J54)</f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</row>
    <row r="54" spans="1:10" ht="12.75">
      <c r="A54" s="40" t="s">
        <v>206</v>
      </c>
      <c r="B54" s="167"/>
      <c r="C54" s="168"/>
      <c r="D54" s="166"/>
      <c r="E54" s="163"/>
      <c r="F54" s="163"/>
      <c r="G54" s="163"/>
      <c r="H54" s="163"/>
      <c r="I54" s="163"/>
      <c r="J54" s="163"/>
    </row>
    <row r="55" spans="1:10" ht="12.75">
      <c r="A55" s="43" t="s">
        <v>231</v>
      </c>
      <c r="B55" s="38" t="s">
        <v>232</v>
      </c>
      <c r="C55" s="39"/>
      <c r="D55" s="40">
        <f>SUM(E55:J55)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ht="12.75">
      <c r="A56" s="43" t="s">
        <v>71</v>
      </c>
      <c r="B56" s="38" t="s">
        <v>233</v>
      </c>
      <c r="C56" s="39"/>
      <c r="D56" s="40">
        <f>SUM(E56:J56)</f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2.75">
      <c r="A57" s="43" t="s">
        <v>234</v>
      </c>
      <c r="B57" s="38" t="s">
        <v>87</v>
      </c>
      <c r="C57" s="39"/>
      <c r="D57" s="40">
        <f>SUM(E57:J57)</f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2.75">
      <c r="A58" s="43" t="s">
        <v>235</v>
      </c>
      <c r="B58" s="164" t="s">
        <v>69</v>
      </c>
      <c r="C58" s="165"/>
      <c r="D58" s="166">
        <f>SUM(E58:J59)</f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</row>
    <row r="59" spans="1:10" ht="12.75">
      <c r="A59" s="43" t="s">
        <v>236</v>
      </c>
      <c r="B59" s="164"/>
      <c r="C59" s="165"/>
      <c r="D59" s="166"/>
      <c r="E59" s="162"/>
      <c r="F59" s="162"/>
      <c r="G59" s="162"/>
      <c r="H59" s="162"/>
      <c r="I59" s="162"/>
      <c r="J59" s="162"/>
    </row>
    <row r="60" spans="1:10" ht="12.75">
      <c r="A60" s="43" t="s">
        <v>237</v>
      </c>
      <c r="B60" s="38" t="s">
        <v>70</v>
      </c>
      <c r="C60" s="39"/>
      <c r="D60" s="40">
        <f>SUM(E60:J60)</f>
        <v>0</v>
      </c>
      <c r="E60" s="42"/>
      <c r="F60" s="42">
        <v>0</v>
      </c>
      <c r="G60" s="42">
        <v>0</v>
      </c>
      <c r="H60" s="42">
        <v>0</v>
      </c>
      <c r="I60" s="42">
        <v>0</v>
      </c>
      <c r="J60" s="42">
        <v>0</v>
      </c>
    </row>
    <row r="61" spans="1:10" ht="12.75">
      <c r="A61" s="43" t="s">
        <v>58</v>
      </c>
      <c r="B61" s="38" t="s">
        <v>94</v>
      </c>
      <c r="C61" s="39" t="s">
        <v>161</v>
      </c>
      <c r="D61" s="40">
        <f>SUM(E61:J61)</f>
        <v>0</v>
      </c>
      <c r="E61" s="42">
        <v>0</v>
      </c>
      <c r="F61" s="42"/>
      <c r="G61" s="42">
        <v>0</v>
      </c>
      <c r="H61" s="42">
        <v>0</v>
      </c>
      <c r="I61" s="42">
        <v>0</v>
      </c>
      <c r="J61" s="42">
        <v>0</v>
      </c>
    </row>
    <row r="62" spans="1:10" ht="12.75">
      <c r="A62" s="43" t="s">
        <v>96</v>
      </c>
      <c r="B62" s="38" t="s">
        <v>95</v>
      </c>
      <c r="C62" s="39" t="s">
        <v>161</v>
      </c>
      <c r="D62" s="40">
        <f>SUM(E62:J62)</f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7">
      <selection activeCell="E46" sqref="E46"/>
    </sheetView>
  </sheetViews>
  <sheetFormatPr defaultColWidth="9.00390625" defaultRowHeight="12.75"/>
  <cols>
    <col min="1" max="1" width="46.625" style="0" customWidth="1"/>
    <col min="4" max="4" width="8.625" style="0" bestFit="1" customWidth="1"/>
    <col min="5" max="5" width="10.125" style="0" bestFit="1" customWidth="1"/>
    <col min="6" max="6" width="9.875" style="0" bestFit="1" customWidth="1"/>
    <col min="9" max="9" width="7.625" style="0" bestFit="1" customWidth="1"/>
  </cols>
  <sheetData>
    <row r="1" spans="1:10" ht="15.75">
      <c r="A1" s="118" t="s">
        <v>242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thickBot="1">
      <c r="A2" s="178" t="s">
        <v>239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48">
      <c r="A4" s="27" t="s">
        <v>182</v>
      </c>
      <c r="B4" s="27" t="s">
        <v>54</v>
      </c>
      <c r="C4" s="28" t="s">
        <v>183</v>
      </c>
      <c r="D4" s="179" t="s">
        <v>184</v>
      </c>
      <c r="E4" s="180"/>
      <c r="F4" s="180"/>
      <c r="G4" s="180"/>
      <c r="H4" s="180"/>
      <c r="I4" s="180"/>
      <c r="J4" s="181"/>
    </row>
    <row r="5" spans="1:10" ht="12.75">
      <c r="A5" s="29" t="s">
        <v>185</v>
      </c>
      <c r="B5" s="29" t="s">
        <v>55</v>
      </c>
      <c r="C5" s="30"/>
      <c r="D5" s="28" t="s">
        <v>186</v>
      </c>
      <c r="E5" s="182" t="s">
        <v>52</v>
      </c>
      <c r="F5" s="183"/>
      <c r="G5" s="183"/>
      <c r="H5" s="183"/>
      <c r="I5" s="183"/>
      <c r="J5" s="184"/>
    </row>
    <row r="6" spans="1:10" ht="108">
      <c r="A6" s="29"/>
      <c r="B6" s="29" t="s">
        <v>56</v>
      </c>
      <c r="C6" s="29"/>
      <c r="D6" s="30"/>
      <c r="E6" s="30" t="s">
        <v>187</v>
      </c>
      <c r="F6" s="30" t="s">
        <v>188</v>
      </c>
      <c r="G6" s="28" t="s">
        <v>189</v>
      </c>
      <c r="H6" s="28" t="s">
        <v>190</v>
      </c>
      <c r="I6" s="185" t="s">
        <v>191</v>
      </c>
      <c r="J6" s="186"/>
    </row>
    <row r="7" spans="1:10" ht="12.75">
      <c r="A7" s="29"/>
      <c r="B7" s="29"/>
      <c r="C7" s="29"/>
      <c r="D7" s="30"/>
      <c r="E7" s="30"/>
      <c r="F7" s="30"/>
      <c r="G7" s="30"/>
      <c r="H7" s="30"/>
      <c r="I7" s="28" t="s">
        <v>186</v>
      </c>
      <c r="J7" s="31" t="s">
        <v>63</v>
      </c>
    </row>
    <row r="8" spans="1:10" ht="12.75">
      <c r="A8" s="29"/>
      <c r="B8" s="29"/>
      <c r="C8" s="29"/>
      <c r="D8" s="30"/>
      <c r="E8" s="30"/>
      <c r="F8" s="30"/>
      <c r="G8" s="30"/>
      <c r="H8" s="30"/>
      <c r="I8" s="30"/>
      <c r="J8" s="32" t="s">
        <v>57</v>
      </c>
    </row>
    <row r="9" spans="1:10" ht="12.75">
      <c r="A9" s="33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ht="13.5">
      <c r="A10" s="35" t="s">
        <v>192</v>
      </c>
      <c r="B10" s="187" t="s">
        <v>73</v>
      </c>
      <c r="C10" s="188" t="s">
        <v>161</v>
      </c>
      <c r="D10" s="189">
        <f>E10+F10+H10+G10+I10+J10</f>
        <v>4282700</v>
      </c>
      <c r="E10" s="177">
        <f>E14</f>
        <v>4185700</v>
      </c>
      <c r="F10" s="177">
        <f>F17</f>
        <v>97000</v>
      </c>
      <c r="G10" s="177">
        <f>G17</f>
        <v>0</v>
      </c>
      <c r="H10" s="177">
        <f>H14</f>
        <v>0</v>
      </c>
      <c r="I10" s="177">
        <f>SUM(I12:I16)</f>
        <v>0</v>
      </c>
      <c r="J10" s="177"/>
    </row>
    <row r="11" spans="1:10" ht="13.5">
      <c r="A11" s="36" t="s">
        <v>121</v>
      </c>
      <c r="B11" s="187"/>
      <c r="C11" s="188"/>
      <c r="D11" s="189"/>
      <c r="E11" s="177"/>
      <c r="F11" s="177"/>
      <c r="G11" s="177"/>
      <c r="H11" s="177"/>
      <c r="I11" s="177"/>
      <c r="J11" s="177"/>
    </row>
    <row r="12" spans="1:10" ht="12.75">
      <c r="A12" s="37" t="s">
        <v>193</v>
      </c>
      <c r="B12" s="164" t="s">
        <v>194</v>
      </c>
      <c r="C12" s="165" t="s">
        <v>62</v>
      </c>
      <c r="D12" s="166">
        <f>I12</f>
        <v>0</v>
      </c>
      <c r="E12" s="173" t="s">
        <v>161</v>
      </c>
      <c r="F12" s="173" t="s">
        <v>161</v>
      </c>
      <c r="G12" s="173" t="s">
        <v>161</v>
      </c>
      <c r="H12" s="173" t="s">
        <v>161</v>
      </c>
      <c r="I12" s="162"/>
      <c r="J12" s="173" t="s">
        <v>161</v>
      </c>
    </row>
    <row r="13" spans="1:10" ht="12.75">
      <c r="A13" s="43" t="s">
        <v>195</v>
      </c>
      <c r="B13" s="164"/>
      <c r="C13" s="165"/>
      <c r="D13" s="166"/>
      <c r="E13" s="173"/>
      <c r="F13" s="173"/>
      <c r="G13" s="173"/>
      <c r="H13" s="173"/>
      <c r="I13" s="162"/>
      <c r="J13" s="173"/>
    </row>
    <row r="14" spans="1:10" ht="12.75">
      <c r="A14" s="43" t="s">
        <v>196</v>
      </c>
      <c r="B14" s="38" t="s">
        <v>62</v>
      </c>
      <c r="C14" s="39" t="s">
        <v>61</v>
      </c>
      <c r="D14" s="40">
        <f>E14+H14+I14</f>
        <v>4185700</v>
      </c>
      <c r="E14" s="42">
        <v>4185700</v>
      </c>
      <c r="F14" s="41" t="s">
        <v>161</v>
      </c>
      <c r="G14" s="41" t="s">
        <v>161</v>
      </c>
      <c r="H14" s="42"/>
      <c r="I14" s="42">
        <v>0</v>
      </c>
      <c r="J14" s="42"/>
    </row>
    <row r="15" spans="1:10" ht="25.5">
      <c r="A15" s="45" t="s">
        <v>197</v>
      </c>
      <c r="B15" s="38" t="s">
        <v>61</v>
      </c>
      <c r="C15" s="39" t="s">
        <v>66</v>
      </c>
      <c r="D15" s="40">
        <f>I15</f>
        <v>0</v>
      </c>
      <c r="E15" s="41" t="s">
        <v>161</v>
      </c>
      <c r="F15" s="41" t="s">
        <v>161</v>
      </c>
      <c r="G15" s="41" t="s">
        <v>161</v>
      </c>
      <c r="H15" s="41" t="s">
        <v>161</v>
      </c>
      <c r="I15" s="42">
        <v>0</v>
      </c>
      <c r="J15" s="41" t="s">
        <v>161</v>
      </c>
    </row>
    <row r="16" spans="1:10" ht="38.25">
      <c r="A16" s="43" t="s">
        <v>198</v>
      </c>
      <c r="B16" s="38" t="s">
        <v>66</v>
      </c>
      <c r="C16" s="39" t="s">
        <v>67</v>
      </c>
      <c r="D16" s="40">
        <f>I16</f>
        <v>0</v>
      </c>
      <c r="E16" s="41" t="s">
        <v>161</v>
      </c>
      <c r="F16" s="41" t="s">
        <v>161</v>
      </c>
      <c r="G16" s="41" t="s">
        <v>161</v>
      </c>
      <c r="H16" s="41" t="s">
        <v>161</v>
      </c>
      <c r="I16" s="42">
        <v>0</v>
      </c>
      <c r="J16" s="41" t="s">
        <v>161</v>
      </c>
    </row>
    <row r="17" spans="1:10" ht="12.75">
      <c r="A17" s="43" t="s">
        <v>199</v>
      </c>
      <c r="B17" s="38" t="s">
        <v>67</v>
      </c>
      <c r="C17" s="39" t="s">
        <v>60</v>
      </c>
      <c r="D17" s="40">
        <f>F17+G17</f>
        <v>97000</v>
      </c>
      <c r="E17" s="41" t="s">
        <v>161</v>
      </c>
      <c r="F17" s="47">
        <v>97000</v>
      </c>
      <c r="G17" s="47"/>
      <c r="H17" s="41" t="s">
        <v>161</v>
      </c>
      <c r="I17" s="41" t="s">
        <v>161</v>
      </c>
      <c r="J17" s="41" t="s">
        <v>161</v>
      </c>
    </row>
    <row r="18" spans="1:10" ht="12.75">
      <c r="A18" s="43" t="s">
        <v>200</v>
      </c>
      <c r="B18" s="38" t="s">
        <v>201</v>
      </c>
      <c r="C18" s="39" t="s">
        <v>161</v>
      </c>
      <c r="D18" s="40">
        <f>I18</f>
        <v>0</v>
      </c>
      <c r="E18" s="41" t="s">
        <v>161</v>
      </c>
      <c r="F18" s="41" t="s">
        <v>161</v>
      </c>
      <c r="G18" s="41" t="s">
        <v>161</v>
      </c>
      <c r="H18" s="41" t="s">
        <v>161</v>
      </c>
      <c r="I18" s="42">
        <v>0</v>
      </c>
      <c r="J18" s="42"/>
    </row>
    <row r="19" spans="1:10" ht="12.75">
      <c r="A19" s="43" t="s">
        <v>202</v>
      </c>
      <c r="B19" s="38" t="s">
        <v>60</v>
      </c>
      <c r="C19" s="39" t="s">
        <v>161</v>
      </c>
      <c r="D19" s="40">
        <f>I19</f>
        <v>0</v>
      </c>
      <c r="E19" s="41" t="s">
        <v>161</v>
      </c>
      <c r="F19" s="41" t="s">
        <v>161</v>
      </c>
      <c r="G19" s="41" t="s">
        <v>161</v>
      </c>
      <c r="H19" s="41" t="s">
        <v>161</v>
      </c>
      <c r="I19" s="42">
        <v>0</v>
      </c>
      <c r="J19" s="41" t="s">
        <v>161</v>
      </c>
    </row>
    <row r="20" spans="1:10" ht="13.5">
      <c r="A20" s="48" t="s">
        <v>72</v>
      </c>
      <c r="B20" s="174" t="s">
        <v>88</v>
      </c>
      <c r="C20" s="175" t="s">
        <v>161</v>
      </c>
      <c r="D20" s="176">
        <f>E20+F20+G20+H20+I20+J20</f>
        <v>5010400</v>
      </c>
      <c r="E20" s="172">
        <f aca="true" t="shared" si="0" ref="E20:J20">E22+E27+E28+E40+E39+E53+E55+E56+E57+E58+E60</f>
        <v>4860400</v>
      </c>
      <c r="F20" s="172">
        <f t="shared" si="0"/>
        <v>150000</v>
      </c>
      <c r="G20" s="172">
        <f t="shared" si="0"/>
        <v>0</v>
      </c>
      <c r="H20" s="172">
        <f t="shared" si="0"/>
        <v>0</v>
      </c>
      <c r="I20" s="172">
        <f t="shared" si="0"/>
        <v>0</v>
      </c>
      <c r="J20" s="172">
        <f t="shared" si="0"/>
        <v>0</v>
      </c>
    </row>
    <row r="21" spans="1:10" ht="13.5">
      <c r="A21" s="49" t="s">
        <v>203</v>
      </c>
      <c r="B21" s="174"/>
      <c r="C21" s="175"/>
      <c r="D21" s="176"/>
      <c r="E21" s="172"/>
      <c r="F21" s="172"/>
      <c r="G21" s="172"/>
      <c r="H21" s="172"/>
      <c r="I21" s="172"/>
      <c r="J21" s="172"/>
    </row>
    <row r="22" spans="1:10" ht="12.75">
      <c r="A22" s="50" t="s">
        <v>204</v>
      </c>
      <c r="B22" s="165" t="s">
        <v>205</v>
      </c>
      <c r="C22" s="168" t="s">
        <v>73</v>
      </c>
      <c r="D22" s="166">
        <f>SUM(E22:J23)</f>
        <v>4318400</v>
      </c>
      <c r="E22" s="163">
        <f aca="true" t="shared" si="1" ref="E22:J22">E24+E25+E26</f>
        <v>4168400</v>
      </c>
      <c r="F22" s="163">
        <f t="shared" si="1"/>
        <v>150000</v>
      </c>
      <c r="G22" s="163">
        <f t="shared" si="1"/>
        <v>0</v>
      </c>
      <c r="H22" s="163">
        <f t="shared" si="1"/>
        <v>0</v>
      </c>
      <c r="I22" s="163">
        <f t="shared" si="1"/>
        <v>0</v>
      </c>
      <c r="J22" s="163">
        <f t="shared" si="1"/>
        <v>0</v>
      </c>
    </row>
    <row r="23" spans="1:10" ht="12.75">
      <c r="A23" s="42" t="s">
        <v>206</v>
      </c>
      <c r="B23" s="165"/>
      <c r="C23" s="168"/>
      <c r="D23" s="166"/>
      <c r="E23" s="163"/>
      <c r="F23" s="163"/>
      <c r="G23" s="163"/>
      <c r="H23" s="163"/>
      <c r="I23" s="163"/>
      <c r="J23" s="163"/>
    </row>
    <row r="24" spans="1:10" ht="12.75">
      <c r="A24" s="42" t="s">
        <v>74</v>
      </c>
      <c r="B24" s="165"/>
      <c r="C24" s="39" t="s">
        <v>75</v>
      </c>
      <c r="D24" s="40">
        <f>SUM(E24:J24)</f>
        <v>3196800</v>
      </c>
      <c r="E24" s="42">
        <v>3196800</v>
      </c>
      <c r="F24" s="42"/>
      <c r="G24" s="42">
        <v>0</v>
      </c>
      <c r="H24" s="42">
        <v>0</v>
      </c>
      <c r="I24" s="42">
        <v>0</v>
      </c>
      <c r="J24" s="42">
        <v>0</v>
      </c>
    </row>
    <row r="25" spans="1:10" ht="25.5">
      <c r="A25" s="42" t="s">
        <v>207</v>
      </c>
      <c r="B25" s="165"/>
      <c r="C25" s="39" t="s">
        <v>77</v>
      </c>
      <c r="D25" s="40">
        <f>SUM(E25:J25)</f>
        <v>156200</v>
      </c>
      <c r="E25" s="42">
        <v>6200</v>
      </c>
      <c r="F25" s="42">
        <v>150000</v>
      </c>
      <c r="G25" s="42">
        <v>0</v>
      </c>
      <c r="H25" s="42">
        <v>0</v>
      </c>
      <c r="I25" s="42">
        <v>0</v>
      </c>
      <c r="J25" s="42">
        <v>0</v>
      </c>
    </row>
    <row r="26" spans="1:10" ht="12.75">
      <c r="A26" s="42" t="s">
        <v>208</v>
      </c>
      <c r="B26" s="165"/>
      <c r="C26" s="39" t="s">
        <v>78</v>
      </c>
      <c r="D26" s="40">
        <f>SUM(E26:J26)</f>
        <v>965400</v>
      </c>
      <c r="E26" s="42">
        <v>965400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0" ht="12.75">
      <c r="A27" s="50" t="s">
        <v>209</v>
      </c>
      <c r="B27" s="38" t="s">
        <v>210</v>
      </c>
      <c r="C27" s="51" t="s">
        <v>79</v>
      </c>
      <c r="D27" s="40">
        <f>SUM(E27:J27)</f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</row>
    <row r="28" spans="1:10" ht="12.75">
      <c r="A28" s="50" t="s">
        <v>211</v>
      </c>
      <c r="B28" s="165" t="s">
        <v>212</v>
      </c>
      <c r="C28" s="168" t="s">
        <v>80</v>
      </c>
      <c r="D28" s="166">
        <f>SUM(E28:J29)</f>
        <v>92000</v>
      </c>
      <c r="E28" s="163">
        <f aca="true" t="shared" si="2" ref="E28:J28">E30+E33</f>
        <v>92000</v>
      </c>
      <c r="F28" s="163">
        <f t="shared" si="2"/>
        <v>0</v>
      </c>
      <c r="G28" s="163">
        <f t="shared" si="2"/>
        <v>0</v>
      </c>
      <c r="H28" s="163">
        <f t="shared" si="2"/>
        <v>0</v>
      </c>
      <c r="I28" s="163">
        <f t="shared" si="2"/>
        <v>0</v>
      </c>
      <c r="J28" s="163">
        <f t="shared" si="2"/>
        <v>0</v>
      </c>
    </row>
    <row r="29" spans="1:10" ht="12.75">
      <c r="A29" s="47" t="s">
        <v>33</v>
      </c>
      <c r="B29" s="165"/>
      <c r="C29" s="168"/>
      <c r="D29" s="166"/>
      <c r="E29" s="163"/>
      <c r="F29" s="163"/>
      <c r="G29" s="163"/>
      <c r="H29" s="163"/>
      <c r="I29" s="163"/>
      <c r="J29" s="163"/>
    </row>
    <row r="30" spans="1:10" ht="12.75">
      <c r="A30" s="50" t="s">
        <v>81</v>
      </c>
      <c r="B30" s="165"/>
      <c r="C30" s="170">
        <v>830</v>
      </c>
      <c r="D30" s="166">
        <f>SUM(E30:J31)</f>
        <v>0</v>
      </c>
      <c r="E30" s="163">
        <f aca="true" t="shared" si="3" ref="E30:J30">E32</f>
        <v>0</v>
      </c>
      <c r="F30" s="163">
        <f t="shared" si="3"/>
        <v>0</v>
      </c>
      <c r="G30" s="163">
        <f t="shared" si="3"/>
        <v>0</v>
      </c>
      <c r="H30" s="163">
        <f t="shared" si="3"/>
        <v>0</v>
      </c>
      <c r="I30" s="163">
        <f t="shared" si="3"/>
        <v>0</v>
      </c>
      <c r="J30" s="163">
        <f t="shared" si="3"/>
        <v>0</v>
      </c>
    </row>
    <row r="31" spans="1:10" ht="12.75">
      <c r="A31" s="42" t="s">
        <v>213</v>
      </c>
      <c r="B31" s="165"/>
      <c r="C31" s="170"/>
      <c r="D31" s="166"/>
      <c r="E31" s="163"/>
      <c r="F31" s="163"/>
      <c r="G31" s="163"/>
      <c r="H31" s="163"/>
      <c r="I31" s="163"/>
      <c r="J31" s="163"/>
    </row>
    <row r="32" spans="1:10" ht="25.5">
      <c r="A32" s="53" t="s">
        <v>214</v>
      </c>
      <c r="B32" s="165"/>
      <c r="C32" s="54">
        <v>831</v>
      </c>
      <c r="D32" s="40">
        <f>SUM(E32:J32)</f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ht="12.75">
      <c r="A33" s="55" t="s">
        <v>215</v>
      </c>
      <c r="B33" s="165"/>
      <c r="C33" s="170">
        <v>850</v>
      </c>
      <c r="D33" s="166">
        <f>SUM(E33:J34)</f>
        <v>92000</v>
      </c>
      <c r="E33" s="163">
        <f aca="true" t="shared" si="4" ref="E33:J33">E35+E36+E37</f>
        <v>92000</v>
      </c>
      <c r="F33" s="163">
        <f t="shared" si="4"/>
        <v>0</v>
      </c>
      <c r="G33" s="163">
        <f t="shared" si="4"/>
        <v>0</v>
      </c>
      <c r="H33" s="163">
        <f t="shared" si="4"/>
        <v>0</v>
      </c>
      <c r="I33" s="163">
        <f t="shared" si="4"/>
        <v>0</v>
      </c>
      <c r="J33" s="163">
        <f t="shared" si="4"/>
        <v>0</v>
      </c>
    </row>
    <row r="34" spans="1:10" ht="12.75">
      <c r="A34" s="53" t="s">
        <v>213</v>
      </c>
      <c r="B34" s="165"/>
      <c r="C34" s="170"/>
      <c r="D34" s="166"/>
      <c r="E34" s="163"/>
      <c r="F34" s="163"/>
      <c r="G34" s="163"/>
      <c r="H34" s="163"/>
      <c r="I34" s="163"/>
      <c r="J34" s="163"/>
    </row>
    <row r="35" spans="1:10" ht="25.5">
      <c r="A35" s="42" t="s">
        <v>216</v>
      </c>
      <c r="B35" s="165"/>
      <c r="C35" s="39" t="s">
        <v>82</v>
      </c>
      <c r="D35" s="40">
        <f>SUM(E35:J35)</f>
        <v>72300</v>
      </c>
      <c r="E35" s="44">
        <v>72300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ht="12.75">
      <c r="A36" s="42" t="s">
        <v>83</v>
      </c>
      <c r="B36" s="165"/>
      <c r="C36" s="39" t="s">
        <v>84</v>
      </c>
      <c r="D36" s="40">
        <f>SUM(E36:J36)</f>
        <v>17700</v>
      </c>
      <c r="E36" s="44">
        <v>17700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2.75">
      <c r="A37" s="42" t="s">
        <v>85</v>
      </c>
      <c r="B37" s="165"/>
      <c r="C37" s="39" t="s">
        <v>86</v>
      </c>
      <c r="D37" s="40">
        <f>SUM(E37:J37)</f>
        <v>2000</v>
      </c>
      <c r="E37" s="44">
        <v>2000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2.75">
      <c r="A38" s="43" t="s">
        <v>217</v>
      </c>
      <c r="B38" s="38" t="s">
        <v>218</v>
      </c>
      <c r="C38" s="39" t="s">
        <v>86</v>
      </c>
      <c r="D38" s="40">
        <f>SUM(E38:J38)</f>
        <v>0</v>
      </c>
      <c r="E38" s="42"/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ht="25.5">
      <c r="A39" s="43" t="s">
        <v>219</v>
      </c>
      <c r="B39" s="38" t="s">
        <v>220</v>
      </c>
      <c r="C39" s="39"/>
      <c r="D39" s="40">
        <f>SUM(E39:J39)</f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</row>
    <row r="40" spans="1:10" ht="12.75">
      <c r="A40" s="50" t="s">
        <v>221</v>
      </c>
      <c r="B40" s="165" t="s">
        <v>222</v>
      </c>
      <c r="C40" s="165" t="s">
        <v>161</v>
      </c>
      <c r="D40" s="166">
        <f>SUM(D42:D52)</f>
        <v>600000</v>
      </c>
      <c r="E40" s="166">
        <f aca="true" t="shared" si="5" ref="E40:J40">SUM(E42:E52)</f>
        <v>600000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0</v>
      </c>
      <c r="J40" s="166">
        <f t="shared" si="5"/>
        <v>0</v>
      </c>
    </row>
    <row r="41" spans="1:10" ht="12.75">
      <c r="A41" s="47" t="s">
        <v>33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43" t="s">
        <v>90</v>
      </c>
      <c r="B42" s="165"/>
      <c r="C42" s="39" t="s">
        <v>89</v>
      </c>
      <c r="D42" s="40">
        <f>SUM(E42:J42)</f>
        <v>24000</v>
      </c>
      <c r="E42" s="42">
        <v>24000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ht="12.75">
      <c r="A43" s="43" t="s">
        <v>91</v>
      </c>
      <c r="B43" s="165"/>
      <c r="C43" s="39" t="s">
        <v>89</v>
      </c>
      <c r="D43" s="40">
        <f aca="true" t="shared" si="6" ref="D43:D52">SUM(E43:J43)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ht="12.75">
      <c r="A44" s="43" t="s">
        <v>92</v>
      </c>
      <c r="B44" s="165"/>
      <c r="C44" s="39" t="s">
        <v>89</v>
      </c>
      <c r="D44" s="40">
        <f t="shared" si="6"/>
        <v>114200</v>
      </c>
      <c r="E44" s="42">
        <v>114200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ht="12.75">
      <c r="A45" s="43" t="s">
        <v>223</v>
      </c>
      <c r="B45" s="165"/>
      <c r="C45" s="39" t="s">
        <v>89</v>
      </c>
      <c r="D45" s="40">
        <f t="shared" si="6"/>
        <v>1400</v>
      </c>
      <c r="E45" s="42">
        <v>1400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ht="12.75">
      <c r="A46" s="43" t="s">
        <v>224</v>
      </c>
      <c r="B46" s="165"/>
      <c r="C46" s="39" t="s">
        <v>89</v>
      </c>
      <c r="D46" s="40">
        <f t="shared" si="6"/>
        <v>14900</v>
      </c>
      <c r="E46" s="42">
        <v>14900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ht="12.75">
      <c r="A47" s="43" t="s">
        <v>93</v>
      </c>
      <c r="B47" s="165"/>
      <c r="C47" s="39" t="s">
        <v>89</v>
      </c>
      <c r="D47" s="40">
        <f t="shared" si="6"/>
        <v>46900</v>
      </c>
      <c r="E47" s="42">
        <v>46900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</row>
    <row r="48" spans="1:10" ht="12.75">
      <c r="A48" s="43" t="s">
        <v>225</v>
      </c>
      <c r="B48" s="165"/>
      <c r="C48" s="39" t="s">
        <v>89</v>
      </c>
      <c r="D48" s="40">
        <f t="shared" si="6"/>
        <v>288900</v>
      </c>
      <c r="E48" s="42">
        <v>288900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ht="12.75">
      <c r="A49" s="43" t="s">
        <v>226</v>
      </c>
      <c r="B49" s="165"/>
      <c r="C49" s="39" t="s">
        <v>89</v>
      </c>
      <c r="D49" s="40">
        <f t="shared" si="6"/>
        <v>0</v>
      </c>
      <c r="E49" s="42"/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ht="12.75">
      <c r="A50" s="43" t="s">
        <v>227</v>
      </c>
      <c r="B50" s="165"/>
      <c r="C50" s="39" t="s">
        <v>89</v>
      </c>
      <c r="D50" s="40">
        <f t="shared" si="6"/>
        <v>0</v>
      </c>
      <c r="E50" s="42"/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ht="12.75">
      <c r="A51" s="43" t="s">
        <v>228</v>
      </c>
      <c r="B51" s="165"/>
      <c r="C51" s="39" t="s">
        <v>89</v>
      </c>
      <c r="D51" s="40">
        <f t="shared" si="6"/>
        <v>0</v>
      </c>
      <c r="E51" s="42"/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ht="12.75">
      <c r="A52" s="43" t="s">
        <v>229</v>
      </c>
      <c r="B52" s="165"/>
      <c r="C52" s="39" t="s">
        <v>89</v>
      </c>
      <c r="D52" s="40">
        <f t="shared" si="6"/>
        <v>109700</v>
      </c>
      <c r="E52" s="42">
        <v>109700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ht="12.75">
      <c r="A53" s="50" t="s">
        <v>230</v>
      </c>
      <c r="B53" s="167" t="s">
        <v>79</v>
      </c>
      <c r="C53" s="168" t="s">
        <v>161</v>
      </c>
      <c r="D53" s="166">
        <f>SUM(E53:J54)</f>
        <v>0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</row>
    <row r="54" spans="1:10" ht="12.75">
      <c r="A54" s="40" t="s">
        <v>206</v>
      </c>
      <c r="B54" s="167"/>
      <c r="C54" s="168"/>
      <c r="D54" s="166"/>
      <c r="E54" s="163"/>
      <c r="F54" s="163"/>
      <c r="G54" s="163"/>
      <c r="H54" s="163"/>
      <c r="I54" s="163"/>
      <c r="J54" s="163"/>
    </row>
    <row r="55" spans="1:10" ht="12.75">
      <c r="A55" s="43" t="s">
        <v>231</v>
      </c>
      <c r="B55" s="38" t="s">
        <v>232</v>
      </c>
      <c r="C55" s="39"/>
      <c r="D55" s="40">
        <f>SUM(E55:J55)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ht="12.75">
      <c r="A56" s="43" t="s">
        <v>71</v>
      </c>
      <c r="B56" s="38" t="s">
        <v>233</v>
      </c>
      <c r="C56" s="39"/>
      <c r="D56" s="40">
        <f>SUM(E56:J56)</f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</row>
    <row r="57" spans="1:10" ht="12.75">
      <c r="A57" s="43" t="s">
        <v>234</v>
      </c>
      <c r="B57" s="38" t="s">
        <v>87</v>
      </c>
      <c r="C57" s="39"/>
      <c r="D57" s="40">
        <f>SUM(E57:J57)</f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ht="12.75">
      <c r="A58" s="43" t="s">
        <v>235</v>
      </c>
      <c r="B58" s="164" t="s">
        <v>69</v>
      </c>
      <c r="C58" s="165"/>
      <c r="D58" s="166">
        <f>SUM(E58:J59)</f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</row>
    <row r="59" spans="1:10" ht="12.75">
      <c r="A59" s="43" t="s">
        <v>236</v>
      </c>
      <c r="B59" s="164"/>
      <c r="C59" s="165"/>
      <c r="D59" s="166"/>
      <c r="E59" s="162"/>
      <c r="F59" s="162"/>
      <c r="G59" s="162"/>
      <c r="H59" s="162"/>
      <c r="I59" s="162"/>
      <c r="J59" s="162"/>
    </row>
    <row r="60" spans="1:10" ht="12.75">
      <c r="A60" s="43" t="s">
        <v>237</v>
      </c>
      <c r="B60" s="38" t="s">
        <v>70</v>
      </c>
      <c r="C60" s="39"/>
      <c r="D60" s="40">
        <f>SUM(E60:J60)</f>
        <v>0</v>
      </c>
      <c r="E60" s="42"/>
      <c r="F60" s="42">
        <v>0</v>
      </c>
      <c r="G60" s="42">
        <v>0</v>
      </c>
      <c r="H60" s="42">
        <v>0</v>
      </c>
      <c r="I60" s="42">
        <v>0</v>
      </c>
      <c r="J60" s="42">
        <v>0</v>
      </c>
    </row>
    <row r="61" spans="1:10" ht="12.75">
      <c r="A61" s="43" t="s">
        <v>58</v>
      </c>
      <c r="B61" s="38" t="s">
        <v>94</v>
      </c>
      <c r="C61" s="39" t="s">
        <v>161</v>
      </c>
      <c r="D61" s="40">
        <f>SUM(E61:J61)</f>
        <v>0</v>
      </c>
      <c r="E61" s="42">
        <v>0</v>
      </c>
      <c r="F61" s="42"/>
      <c r="G61" s="42">
        <v>0</v>
      </c>
      <c r="H61" s="42">
        <v>0</v>
      </c>
      <c r="I61" s="42">
        <v>0</v>
      </c>
      <c r="J61" s="42">
        <v>0</v>
      </c>
    </row>
    <row r="62" spans="1:10" ht="12.75">
      <c r="A62" s="43" t="s">
        <v>96</v>
      </c>
      <c r="B62" s="38" t="s">
        <v>95</v>
      </c>
      <c r="C62" s="39" t="s">
        <v>161</v>
      </c>
      <c r="D62" s="40">
        <f>SUM(E62:J62)</f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45"/>
  <sheetViews>
    <sheetView view="pageBreakPreview" zoomScale="80" zoomScaleSheetLayoutView="80" zoomScalePageLayoutView="0" workbookViewId="0" topLeftCell="A1">
      <selection activeCell="AU35" sqref="AU35:BW35"/>
    </sheetView>
  </sheetViews>
  <sheetFormatPr defaultColWidth="1.12109375" defaultRowHeight="12.75"/>
  <cols>
    <col min="1" max="16384" width="1.12109375" style="7" customWidth="1"/>
  </cols>
  <sheetData>
    <row r="1" spans="1:123" s="1" customFormat="1" ht="15.75">
      <c r="A1" s="118" t="s">
        <v>243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</row>
    <row r="2" spans="49:76" s="1" customFormat="1" ht="15.75">
      <c r="AW2" s="2" t="s">
        <v>27</v>
      </c>
      <c r="AX2" s="119" t="s">
        <v>261</v>
      </c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20">
        <v>20</v>
      </c>
      <c r="BS2" s="120"/>
      <c r="BT2" s="120"/>
      <c r="BU2" s="121" t="s">
        <v>155</v>
      </c>
      <c r="BV2" s="121"/>
      <c r="BW2" s="121"/>
      <c r="BX2" s="1" t="s">
        <v>6</v>
      </c>
    </row>
    <row r="4" spans="1:123" ht="12.75">
      <c r="A4" s="106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6" t="s">
        <v>54</v>
      </c>
      <c r="W4" s="107"/>
      <c r="X4" s="107"/>
      <c r="Y4" s="107"/>
      <c r="Z4" s="107"/>
      <c r="AA4" s="108"/>
      <c r="AB4" s="106" t="s">
        <v>98</v>
      </c>
      <c r="AC4" s="107"/>
      <c r="AD4" s="107"/>
      <c r="AE4" s="107"/>
      <c r="AF4" s="107"/>
      <c r="AG4" s="108"/>
      <c r="AH4" s="82" t="s">
        <v>152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3"/>
    </row>
    <row r="5" spans="1:123" ht="12.75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8"/>
      <c r="V5" s="206" t="s">
        <v>97</v>
      </c>
      <c r="W5" s="207"/>
      <c r="X5" s="207"/>
      <c r="Y5" s="207"/>
      <c r="Z5" s="207"/>
      <c r="AA5" s="208"/>
      <c r="AB5" s="206" t="s">
        <v>99</v>
      </c>
      <c r="AC5" s="207"/>
      <c r="AD5" s="207"/>
      <c r="AE5" s="207"/>
      <c r="AF5" s="207"/>
      <c r="AG5" s="208"/>
      <c r="AH5" s="106" t="s">
        <v>101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8"/>
      <c r="BL5" s="112" t="s">
        <v>52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4"/>
    </row>
    <row r="6" spans="1:123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206"/>
      <c r="W6" s="207"/>
      <c r="X6" s="207"/>
      <c r="Y6" s="207"/>
      <c r="Z6" s="207"/>
      <c r="AA6" s="208"/>
      <c r="AB6" s="206" t="s">
        <v>100</v>
      </c>
      <c r="AC6" s="207"/>
      <c r="AD6" s="207"/>
      <c r="AE6" s="207"/>
      <c r="AF6" s="207"/>
      <c r="AG6" s="208"/>
      <c r="AH6" s="206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8"/>
      <c r="BL6" s="106" t="s">
        <v>102</v>
      </c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8"/>
      <c r="CP6" s="106" t="s">
        <v>107</v>
      </c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8"/>
    </row>
    <row r="7" spans="1:123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206"/>
      <c r="W7" s="207"/>
      <c r="X7" s="207"/>
      <c r="Y7" s="207"/>
      <c r="Z7" s="207"/>
      <c r="AA7" s="208"/>
      <c r="AB7" s="206"/>
      <c r="AC7" s="207"/>
      <c r="AD7" s="207"/>
      <c r="AE7" s="207"/>
      <c r="AF7" s="207"/>
      <c r="AG7" s="208"/>
      <c r="AH7" s="206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8"/>
      <c r="BL7" s="206" t="s">
        <v>103</v>
      </c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8"/>
      <c r="CP7" s="206" t="s">
        <v>108</v>
      </c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8"/>
    </row>
    <row r="8" spans="1:123" ht="12.75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/>
      <c r="V8" s="206"/>
      <c r="W8" s="207"/>
      <c r="X8" s="207"/>
      <c r="Y8" s="207"/>
      <c r="Z8" s="207"/>
      <c r="AA8" s="208"/>
      <c r="AB8" s="206"/>
      <c r="AC8" s="207"/>
      <c r="AD8" s="207"/>
      <c r="AE8" s="207"/>
      <c r="AF8" s="207"/>
      <c r="AG8" s="208"/>
      <c r="AH8" s="206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8"/>
      <c r="BL8" s="206" t="s">
        <v>104</v>
      </c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8"/>
      <c r="CP8" s="206" t="s">
        <v>109</v>
      </c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8"/>
    </row>
    <row r="9" spans="1:123" ht="12.75">
      <c r="A9" s="206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8"/>
      <c r="V9" s="206"/>
      <c r="W9" s="207"/>
      <c r="X9" s="207"/>
      <c r="Y9" s="207"/>
      <c r="Z9" s="207"/>
      <c r="AA9" s="208"/>
      <c r="AB9" s="206"/>
      <c r="AC9" s="207"/>
      <c r="AD9" s="207"/>
      <c r="AE9" s="207"/>
      <c r="AF9" s="207"/>
      <c r="AG9" s="208"/>
      <c r="AH9" s="206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8"/>
      <c r="BL9" s="206" t="s">
        <v>105</v>
      </c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8"/>
      <c r="CP9" s="206" t="s">
        <v>110</v>
      </c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8"/>
    </row>
    <row r="10" spans="1:123" ht="12.75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6"/>
      <c r="W10" s="207"/>
      <c r="X10" s="207"/>
      <c r="Y10" s="207"/>
      <c r="Z10" s="207"/>
      <c r="AA10" s="208"/>
      <c r="AB10" s="206"/>
      <c r="AC10" s="207"/>
      <c r="AD10" s="207"/>
      <c r="AE10" s="207"/>
      <c r="AF10" s="207"/>
      <c r="AG10" s="208"/>
      <c r="AH10" s="109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1"/>
      <c r="BL10" s="109" t="s">
        <v>106</v>
      </c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1"/>
      <c r="CP10" s="109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1"/>
    </row>
    <row r="11" spans="1:123" ht="12.7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/>
      <c r="V11" s="206"/>
      <c r="W11" s="207"/>
      <c r="X11" s="207"/>
      <c r="Y11" s="207"/>
      <c r="Z11" s="207"/>
      <c r="AA11" s="208"/>
      <c r="AB11" s="206"/>
      <c r="AC11" s="207"/>
      <c r="AD11" s="207"/>
      <c r="AE11" s="207"/>
      <c r="AF11" s="207"/>
      <c r="AG11" s="208"/>
      <c r="AH11" s="13"/>
      <c r="AI11" s="14"/>
      <c r="AJ11" s="14"/>
      <c r="AK11" s="14"/>
      <c r="AL11" s="16" t="s">
        <v>111</v>
      </c>
      <c r="AM11" s="123">
        <v>17</v>
      </c>
      <c r="AN11" s="123"/>
      <c r="AO11" s="123"/>
      <c r="AP11" s="14" t="s">
        <v>6</v>
      </c>
      <c r="AQ11" s="15"/>
      <c r="AR11" s="13"/>
      <c r="AS11" s="14"/>
      <c r="AT11" s="14"/>
      <c r="AU11" s="14"/>
      <c r="AV11" s="16" t="s">
        <v>111</v>
      </c>
      <c r="AW11" s="82">
        <v>18</v>
      </c>
      <c r="AX11" s="82"/>
      <c r="AY11" s="82"/>
      <c r="AZ11" s="14" t="s">
        <v>6</v>
      </c>
      <c r="BA11" s="15"/>
      <c r="BB11" s="13"/>
      <c r="BC11" s="14"/>
      <c r="BD11" s="14"/>
      <c r="BE11" s="14"/>
      <c r="BF11" s="16" t="s">
        <v>111</v>
      </c>
      <c r="BG11" s="82">
        <v>19</v>
      </c>
      <c r="BH11" s="82"/>
      <c r="BI11" s="82"/>
      <c r="BJ11" s="14" t="s">
        <v>6</v>
      </c>
      <c r="BK11" s="15"/>
      <c r="BL11" s="13"/>
      <c r="BM11" s="14"/>
      <c r="BN11" s="14"/>
      <c r="BO11" s="14"/>
      <c r="BP11" s="16" t="s">
        <v>111</v>
      </c>
      <c r="BQ11" s="123">
        <v>17</v>
      </c>
      <c r="BR11" s="123"/>
      <c r="BS11" s="123"/>
      <c r="BT11" s="14" t="s">
        <v>6</v>
      </c>
      <c r="BU11" s="15"/>
      <c r="BV11" s="13"/>
      <c r="BW11" s="14"/>
      <c r="BX11" s="14"/>
      <c r="BY11" s="14"/>
      <c r="BZ11" s="16" t="s">
        <v>111</v>
      </c>
      <c r="CA11" s="82">
        <v>18</v>
      </c>
      <c r="CB11" s="82"/>
      <c r="CC11" s="82"/>
      <c r="CD11" s="14" t="s">
        <v>6</v>
      </c>
      <c r="CE11" s="15"/>
      <c r="CF11" s="13"/>
      <c r="CG11" s="14"/>
      <c r="CH11" s="14"/>
      <c r="CI11" s="14"/>
      <c r="CJ11" s="16" t="s">
        <v>111</v>
      </c>
      <c r="CK11" s="82">
        <v>19</v>
      </c>
      <c r="CL11" s="82"/>
      <c r="CM11" s="82"/>
      <c r="CN11" s="14" t="s">
        <v>6</v>
      </c>
      <c r="CO11" s="15"/>
      <c r="CP11" s="13"/>
      <c r="CQ11" s="14"/>
      <c r="CR11" s="14"/>
      <c r="CS11" s="14"/>
      <c r="CT11" s="16" t="s">
        <v>111</v>
      </c>
      <c r="CU11" s="123">
        <v>17</v>
      </c>
      <c r="CV11" s="123"/>
      <c r="CW11" s="123"/>
      <c r="CX11" s="14" t="s">
        <v>6</v>
      </c>
      <c r="CY11" s="15"/>
      <c r="CZ11" s="13"/>
      <c r="DA11" s="14"/>
      <c r="DB11" s="14"/>
      <c r="DC11" s="14"/>
      <c r="DD11" s="16" t="s">
        <v>111</v>
      </c>
      <c r="DE11" s="82">
        <v>18</v>
      </c>
      <c r="DF11" s="82"/>
      <c r="DG11" s="82"/>
      <c r="DH11" s="14" t="s">
        <v>6</v>
      </c>
      <c r="DI11" s="15"/>
      <c r="DJ11" s="13"/>
      <c r="DK11" s="14"/>
      <c r="DL11" s="14"/>
      <c r="DM11" s="14"/>
      <c r="DN11" s="16" t="s">
        <v>111</v>
      </c>
      <c r="DO11" s="82">
        <v>19</v>
      </c>
      <c r="DP11" s="82"/>
      <c r="DQ11" s="82"/>
      <c r="DR11" s="14" t="s">
        <v>6</v>
      </c>
      <c r="DS11" s="15"/>
    </row>
    <row r="12" spans="1:123" ht="12.75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8"/>
      <c r="V12" s="206"/>
      <c r="W12" s="207"/>
      <c r="X12" s="207"/>
      <c r="Y12" s="207"/>
      <c r="Z12" s="207"/>
      <c r="AA12" s="208"/>
      <c r="AB12" s="206"/>
      <c r="AC12" s="207"/>
      <c r="AD12" s="207"/>
      <c r="AE12" s="207"/>
      <c r="AF12" s="207"/>
      <c r="AG12" s="208"/>
      <c r="AH12" s="206" t="s">
        <v>112</v>
      </c>
      <c r="AI12" s="207"/>
      <c r="AJ12" s="207"/>
      <c r="AK12" s="207"/>
      <c r="AL12" s="207"/>
      <c r="AM12" s="207"/>
      <c r="AN12" s="207"/>
      <c r="AO12" s="207"/>
      <c r="AP12" s="207"/>
      <c r="AQ12" s="208"/>
      <c r="AR12" s="206" t="s">
        <v>115</v>
      </c>
      <c r="AS12" s="207"/>
      <c r="AT12" s="207"/>
      <c r="AU12" s="207"/>
      <c r="AV12" s="207"/>
      <c r="AW12" s="207"/>
      <c r="AX12" s="207"/>
      <c r="AY12" s="207"/>
      <c r="AZ12" s="207"/>
      <c r="BA12" s="208"/>
      <c r="BB12" s="206" t="s">
        <v>118</v>
      </c>
      <c r="BC12" s="207"/>
      <c r="BD12" s="207"/>
      <c r="BE12" s="207"/>
      <c r="BF12" s="207"/>
      <c r="BG12" s="207"/>
      <c r="BH12" s="207"/>
      <c r="BI12" s="207"/>
      <c r="BJ12" s="207"/>
      <c r="BK12" s="208"/>
      <c r="BL12" s="206" t="s">
        <v>112</v>
      </c>
      <c r="BM12" s="207"/>
      <c r="BN12" s="207"/>
      <c r="BO12" s="207"/>
      <c r="BP12" s="207"/>
      <c r="BQ12" s="207"/>
      <c r="BR12" s="207"/>
      <c r="BS12" s="207"/>
      <c r="BT12" s="207"/>
      <c r="BU12" s="208"/>
      <c r="BV12" s="206" t="s">
        <v>115</v>
      </c>
      <c r="BW12" s="207"/>
      <c r="BX12" s="207"/>
      <c r="BY12" s="207"/>
      <c r="BZ12" s="207"/>
      <c r="CA12" s="207"/>
      <c r="CB12" s="207"/>
      <c r="CC12" s="207"/>
      <c r="CD12" s="207"/>
      <c r="CE12" s="208"/>
      <c r="CF12" s="206" t="s">
        <v>118</v>
      </c>
      <c r="CG12" s="207"/>
      <c r="CH12" s="207"/>
      <c r="CI12" s="207"/>
      <c r="CJ12" s="207"/>
      <c r="CK12" s="207"/>
      <c r="CL12" s="207"/>
      <c r="CM12" s="207"/>
      <c r="CN12" s="207"/>
      <c r="CO12" s="208"/>
      <c r="CP12" s="206" t="s">
        <v>112</v>
      </c>
      <c r="CQ12" s="207"/>
      <c r="CR12" s="207"/>
      <c r="CS12" s="207"/>
      <c r="CT12" s="207"/>
      <c r="CU12" s="207"/>
      <c r="CV12" s="207"/>
      <c r="CW12" s="207"/>
      <c r="CX12" s="207"/>
      <c r="CY12" s="208"/>
      <c r="CZ12" s="206" t="s">
        <v>115</v>
      </c>
      <c r="DA12" s="207"/>
      <c r="DB12" s="207"/>
      <c r="DC12" s="207"/>
      <c r="DD12" s="207"/>
      <c r="DE12" s="207"/>
      <c r="DF12" s="207"/>
      <c r="DG12" s="207"/>
      <c r="DH12" s="207"/>
      <c r="DI12" s="208"/>
      <c r="DJ12" s="206" t="s">
        <v>118</v>
      </c>
      <c r="DK12" s="207"/>
      <c r="DL12" s="207"/>
      <c r="DM12" s="207"/>
      <c r="DN12" s="207"/>
      <c r="DO12" s="207"/>
      <c r="DP12" s="207"/>
      <c r="DQ12" s="207"/>
      <c r="DR12" s="207"/>
      <c r="DS12" s="208"/>
    </row>
    <row r="13" spans="1:123" ht="12.7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  <c r="V13" s="206"/>
      <c r="W13" s="207"/>
      <c r="X13" s="207"/>
      <c r="Y13" s="207"/>
      <c r="Z13" s="207"/>
      <c r="AA13" s="208"/>
      <c r="AB13" s="206"/>
      <c r="AC13" s="207"/>
      <c r="AD13" s="207"/>
      <c r="AE13" s="207"/>
      <c r="AF13" s="207"/>
      <c r="AG13" s="208"/>
      <c r="AH13" s="206" t="s">
        <v>113</v>
      </c>
      <c r="AI13" s="207"/>
      <c r="AJ13" s="207"/>
      <c r="AK13" s="207"/>
      <c r="AL13" s="207"/>
      <c r="AM13" s="207"/>
      <c r="AN13" s="207"/>
      <c r="AO13" s="207"/>
      <c r="AP13" s="207"/>
      <c r="AQ13" s="208"/>
      <c r="AR13" s="206" t="s">
        <v>116</v>
      </c>
      <c r="AS13" s="207"/>
      <c r="AT13" s="207"/>
      <c r="AU13" s="207"/>
      <c r="AV13" s="207"/>
      <c r="AW13" s="207"/>
      <c r="AX13" s="207"/>
      <c r="AY13" s="207"/>
      <c r="AZ13" s="207"/>
      <c r="BA13" s="208"/>
      <c r="BB13" s="206" t="s">
        <v>116</v>
      </c>
      <c r="BC13" s="207"/>
      <c r="BD13" s="207"/>
      <c r="BE13" s="207"/>
      <c r="BF13" s="207"/>
      <c r="BG13" s="207"/>
      <c r="BH13" s="207"/>
      <c r="BI13" s="207"/>
      <c r="BJ13" s="207"/>
      <c r="BK13" s="208"/>
      <c r="BL13" s="206" t="s">
        <v>113</v>
      </c>
      <c r="BM13" s="207"/>
      <c r="BN13" s="207"/>
      <c r="BO13" s="207"/>
      <c r="BP13" s="207"/>
      <c r="BQ13" s="207"/>
      <c r="BR13" s="207"/>
      <c r="BS13" s="207"/>
      <c r="BT13" s="207"/>
      <c r="BU13" s="208"/>
      <c r="BV13" s="206" t="s">
        <v>116</v>
      </c>
      <c r="BW13" s="207"/>
      <c r="BX13" s="207"/>
      <c r="BY13" s="207"/>
      <c r="BZ13" s="207"/>
      <c r="CA13" s="207"/>
      <c r="CB13" s="207"/>
      <c r="CC13" s="207"/>
      <c r="CD13" s="207"/>
      <c r="CE13" s="208"/>
      <c r="CF13" s="206" t="s">
        <v>116</v>
      </c>
      <c r="CG13" s="207"/>
      <c r="CH13" s="207"/>
      <c r="CI13" s="207"/>
      <c r="CJ13" s="207"/>
      <c r="CK13" s="207"/>
      <c r="CL13" s="207"/>
      <c r="CM13" s="207"/>
      <c r="CN13" s="207"/>
      <c r="CO13" s="208"/>
      <c r="CP13" s="206" t="s">
        <v>113</v>
      </c>
      <c r="CQ13" s="207"/>
      <c r="CR13" s="207"/>
      <c r="CS13" s="207"/>
      <c r="CT13" s="207"/>
      <c r="CU13" s="207"/>
      <c r="CV13" s="207"/>
      <c r="CW13" s="207"/>
      <c r="CX13" s="207"/>
      <c r="CY13" s="208"/>
      <c r="CZ13" s="206" t="s">
        <v>116</v>
      </c>
      <c r="DA13" s="207"/>
      <c r="DB13" s="207"/>
      <c r="DC13" s="207"/>
      <c r="DD13" s="207"/>
      <c r="DE13" s="207"/>
      <c r="DF13" s="207"/>
      <c r="DG13" s="207"/>
      <c r="DH13" s="207"/>
      <c r="DI13" s="208"/>
      <c r="DJ13" s="206" t="s">
        <v>116</v>
      </c>
      <c r="DK13" s="207"/>
      <c r="DL13" s="207"/>
      <c r="DM13" s="207"/>
      <c r="DN13" s="207"/>
      <c r="DO13" s="207"/>
      <c r="DP13" s="207"/>
      <c r="DQ13" s="207"/>
      <c r="DR13" s="207"/>
      <c r="DS13" s="208"/>
    </row>
    <row r="14" spans="1:123" ht="12.75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109"/>
      <c r="W14" s="110"/>
      <c r="X14" s="110"/>
      <c r="Y14" s="110"/>
      <c r="Z14" s="110"/>
      <c r="AA14" s="111"/>
      <c r="AB14" s="109"/>
      <c r="AC14" s="110"/>
      <c r="AD14" s="110"/>
      <c r="AE14" s="110"/>
      <c r="AF14" s="110"/>
      <c r="AG14" s="111"/>
      <c r="AH14" s="109" t="s">
        <v>114</v>
      </c>
      <c r="AI14" s="110"/>
      <c r="AJ14" s="110"/>
      <c r="AK14" s="110"/>
      <c r="AL14" s="110"/>
      <c r="AM14" s="110"/>
      <c r="AN14" s="110"/>
      <c r="AO14" s="110"/>
      <c r="AP14" s="110"/>
      <c r="AQ14" s="111"/>
      <c r="AR14" s="109" t="s">
        <v>117</v>
      </c>
      <c r="AS14" s="110"/>
      <c r="AT14" s="110"/>
      <c r="AU14" s="110"/>
      <c r="AV14" s="110"/>
      <c r="AW14" s="110"/>
      <c r="AX14" s="110"/>
      <c r="AY14" s="110"/>
      <c r="AZ14" s="110"/>
      <c r="BA14" s="111"/>
      <c r="BB14" s="109" t="s">
        <v>117</v>
      </c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114</v>
      </c>
      <c r="BM14" s="110"/>
      <c r="BN14" s="110"/>
      <c r="BO14" s="110"/>
      <c r="BP14" s="110"/>
      <c r="BQ14" s="110"/>
      <c r="BR14" s="110"/>
      <c r="BS14" s="110"/>
      <c r="BT14" s="110"/>
      <c r="BU14" s="111"/>
      <c r="BV14" s="109" t="s">
        <v>117</v>
      </c>
      <c r="BW14" s="110"/>
      <c r="BX14" s="110"/>
      <c r="BY14" s="110"/>
      <c r="BZ14" s="110"/>
      <c r="CA14" s="110"/>
      <c r="CB14" s="110"/>
      <c r="CC14" s="110"/>
      <c r="CD14" s="110"/>
      <c r="CE14" s="111"/>
      <c r="CF14" s="109" t="s">
        <v>117</v>
      </c>
      <c r="CG14" s="110"/>
      <c r="CH14" s="110"/>
      <c r="CI14" s="110"/>
      <c r="CJ14" s="110"/>
      <c r="CK14" s="110"/>
      <c r="CL14" s="110"/>
      <c r="CM14" s="110"/>
      <c r="CN14" s="110"/>
      <c r="CO14" s="111"/>
      <c r="CP14" s="109" t="s">
        <v>114</v>
      </c>
      <c r="CQ14" s="110"/>
      <c r="CR14" s="110"/>
      <c r="CS14" s="110"/>
      <c r="CT14" s="110"/>
      <c r="CU14" s="110"/>
      <c r="CV14" s="110"/>
      <c r="CW14" s="110"/>
      <c r="CX14" s="110"/>
      <c r="CY14" s="111"/>
      <c r="CZ14" s="109" t="s">
        <v>117</v>
      </c>
      <c r="DA14" s="110"/>
      <c r="DB14" s="110"/>
      <c r="DC14" s="110"/>
      <c r="DD14" s="110"/>
      <c r="DE14" s="110"/>
      <c r="DF14" s="110"/>
      <c r="DG14" s="110"/>
      <c r="DH14" s="110"/>
      <c r="DI14" s="111"/>
      <c r="DJ14" s="109" t="s">
        <v>117</v>
      </c>
      <c r="DK14" s="110"/>
      <c r="DL14" s="110"/>
      <c r="DM14" s="110"/>
      <c r="DN14" s="110"/>
      <c r="DO14" s="110"/>
      <c r="DP14" s="110"/>
      <c r="DQ14" s="110"/>
      <c r="DR14" s="110"/>
      <c r="DS14" s="111"/>
    </row>
    <row r="15" spans="1:123" ht="12.75">
      <c r="A15" s="112">
        <v>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  <c r="V15" s="112">
        <v>2</v>
      </c>
      <c r="W15" s="113"/>
      <c r="X15" s="113"/>
      <c r="Y15" s="113"/>
      <c r="Z15" s="113"/>
      <c r="AA15" s="114"/>
      <c r="AB15" s="112">
        <v>3</v>
      </c>
      <c r="AC15" s="113"/>
      <c r="AD15" s="113"/>
      <c r="AE15" s="113"/>
      <c r="AF15" s="113"/>
      <c r="AG15" s="114"/>
      <c r="AH15" s="112">
        <v>4</v>
      </c>
      <c r="AI15" s="113"/>
      <c r="AJ15" s="113"/>
      <c r="AK15" s="113"/>
      <c r="AL15" s="113"/>
      <c r="AM15" s="113"/>
      <c r="AN15" s="113"/>
      <c r="AO15" s="113"/>
      <c r="AP15" s="113"/>
      <c r="AQ15" s="114"/>
      <c r="AR15" s="112">
        <v>5</v>
      </c>
      <c r="AS15" s="113"/>
      <c r="AT15" s="113"/>
      <c r="AU15" s="113"/>
      <c r="AV15" s="113"/>
      <c r="AW15" s="113"/>
      <c r="AX15" s="113"/>
      <c r="AY15" s="113"/>
      <c r="AZ15" s="113"/>
      <c r="BA15" s="114"/>
      <c r="BB15" s="112">
        <v>6</v>
      </c>
      <c r="BC15" s="113"/>
      <c r="BD15" s="113"/>
      <c r="BE15" s="113"/>
      <c r="BF15" s="113"/>
      <c r="BG15" s="113"/>
      <c r="BH15" s="113"/>
      <c r="BI15" s="113"/>
      <c r="BJ15" s="113"/>
      <c r="BK15" s="114"/>
      <c r="BL15" s="112">
        <v>7</v>
      </c>
      <c r="BM15" s="113"/>
      <c r="BN15" s="113"/>
      <c r="BO15" s="113"/>
      <c r="BP15" s="113"/>
      <c r="BQ15" s="113"/>
      <c r="BR15" s="113"/>
      <c r="BS15" s="113"/>
      <c r="BT15" s="113"/>
      <c r="BU15" s="114"/>
      <c r="BV15" s="112">
        <v>8</v>
      </c>
      <c r="BW15" s="113"/>
      <c r="BX15" s="113"/>
      <c r="BY15" s="113"/>
      <c r="BZ15" s="113"/>
      <c r="CA15" s="113"/>
      <c r="CB15" s="113"/>
      <c r="CC15" s="113"/>
      <c r="CD15" s="113"/>
      <c r="CE15" s="114"/>
      <c r="CF15" s="112">
        <v>9</v>
      </c>
      <c r="CG15" s="113"/>
      <c r="CH15" s="113"/>
      <c r="CI15" s="113"/>
      <c r="CJ15" s="113"/>
      <c r="CK15" s="113"/>
      <c r="CL15" s="113"/>
      <c r="CM15" s="113"/>
      <c r="CN15" s="113"/>
      <c r="CO15" s="114"/>
      <c r="CP15" s="112">
        <v>10</v>
      </c>
      <c r="CQ15" s="113"/>
      <c r="CR15" s="113"/>
      <c r="CS15" s="113"/>
      <c r="CT15" s="113"/>
      <c r="CU15" s="113"/>
      <c r="CV15" s="113"/>
      <c r="CW15" s="113"/>
      <c r="CX15" s="113"/>
      <c r="CY15" s="114"/>
      <c r="CZ15" s="112">
        <v>11</v>
      </c>
      <c r="DA15" s="113"/>
      <c r="DB15" s="113"/>
      <c r="DC15" s="113"/>
      <c r="DD15" s="113"/>
      <c r="DE15" s="113"/>
      <c r="DF15" s="113"/>
      <c r="DG15" s="113"/>
      <c r="DH15" s="113"/>
      <c r="DI15" s="114"/>
      <c r="DJ15" s="112">
        <v>12</v>
      </c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ht="12.75">
      <c r="A16" s="144" t="s">
        <v>119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85" t="s">
        <v>122</v>
      </c>
      <c r="W16" s="86"/>
      <c r="X16" s="86"/>
      <c r="Y16" s="86"/>
      <c r="Z16" s="86"/>
      <c r="AA16" s="87"/>
      <c r="AB16" s="85" t="s">
        <v>59</v>
      </c>
      <c r="AC16" s="86"/>
      <c r="AD16" s="86"/>
      <c r="AE16" s="86"/>
      <c r="AF16" s="86"/>
      <c r="AG16" s="87"/>
      <c r="AH16" s="209">
        <f>AH19+AH23</f>
        <v>331479.12</v>
      </c>
      <c r="AI16" s="210"/>
      <c r="AJ16" s="210"/>
      <c r="AK16" s="210"/>
      <c r="AL16" s="210"/>
      <c r="AM16" s="210"/>
      <c r="AN16" s="210"/>
      <c r="AO16" s="210"/>
      <c r="AP16" s="210"/>
      <c r="AQ16" s="211"/>
      <c r="AR16" s="209">
        <f>AR19+AR23</f>
        <v>597200</v>
      </c>
      <c r="AS16" s="210"/>
      <c r="AT16" s="210"/>
      <c r="AU16" s="210"/>
      <c r="AV16" s="210"/>
      <c r="AW16" s="210"/>
      <c r="AX16" s="210"/>
      <c r="AY16" s="210"/>
      <c r="AZ16" s="210"/>
      <c r="BA16" s="211"/>
      <c r="BB16" s="209">
        <f>BB19+BB23</f>
        <v>600000</v>
      </c>
      <c r="BC16" s="210"/>
      <c r="BD16" s="210"/>
      <c r="BE16" s="210"/>
      <c r="BF16" s="210"/>
      <c r="BG16" s="210"/>
      <c r="BH16" s="210"/>
      <c r="BI16" s="210"/>
      <c r="BJ16" s="210"/>
      <c r="BK16" s="211"/>
      <c r="BL16" s="209">
        <f>BL19+BL23</f>
        <v>331479.12</v>
      </c>
      <c r="BM16" s="210"/>
      <c r="BN16" s="210"/>
      <c r="BO16" s="210"/>
      <c r="BP16" s="210"/>
      <c r="BQ16" s="210"/>
      <c r="BR16" s="210"/>
      <c r="BS16" s="210"/>
      <c r="BT16" s="210"/>
      <c r="BU16" s="211"/>
      <c r="BV16" s="209">
        <f>BV23</f>
        <v>597200</v>
      </c>
      <c r="BW16" s="210"/>
      <c r="BX16" s="210"/>
      <c r="BY16" s="210"/>
      <c r="BZ16" s="210"/>
      <c r="CA16" s="210"/>
      <c r="CB16" s="210"/>
      <c r="CC16" s="210"/>
      <c r="CD16" s="210"/>
      <c r="CE16" s="211"/>
      <c r="CF16" s="209">
        <f>CF23</f>
        <v>600000</v>
      </c>
      <c r="CG16" s="210"/>
      <c r="CH16" s="210"/>
      <c r="CI16" s="210"/>
      <c r="CJ16" s="210"/>
      <c r="CK16" s="210"/>
      <c r="CL16" s="210"/>
      <c r="CM16" s="210"/>
      <c r="CN16" s="210"/>
      <c r="CO16" s="211"/>
      <c r="CP16" s="209">
        <f>CP19+CP23</f>
        <v>0</v>
      </c>
      <c r="CQ16" s="210"/>
      <c r="CR16" s="210"/>
      <c r="CS16" s="210"/>
      <c r="CT16" s="210"/>
      <c r="CU16" s="210"/>
      <c r="CV16" s="210"/>
      <c r="CW16" s="210"/>
      <c r="CX16" s="210"/>
      <c r="CY16" s="211"/>
      <c r="CZ16" s="209">
        <f>CZ19+CZ23</f>
        <v>0</v>
      </c>
      <c r="DA16" s="210"/>
      <c r="DB16" s="210"/>
      <c r="DC16" s="210"/>
      <c r="DD16" s="210"/>
      <c r="DE16" s="210"/>
      <c r="DF16" s="210"/>
      <c r="DG16" s="210"/>
      <c r="DH16" s="210"/>
      <c r="DI16" s="211"/>
      <c r="DJ16" s="209">
        <f>DJ19+DJ23</f>
        <v>0</v>
      </c>
      <c r="DK16" s="210"/>
      <c r="DL16" s="210"/>
      <c r="DM16" s="210"/>
      <c r="DN16" s="210"/>
      <c r="DO16" s="210"/>
      <c r="DP16" s="210"/>
      <c r="DQ16" s="210"/>
      <c r="DR16" s="210"/>
      <c r="DS16" s="211"/>
    </row>
    <row r="17" spans="1:123" ht="12.75">
      <c r="A17" s="156" t="s">
        <v>120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  <c r="V17" s="88"/>
      <c r="W17" s="89"/>
      <c r="X17" s="89"/>
      <c r="Y17" s="89"/>
      <c r="Z17" s="89"/>
      <c r="AA17" s="90"/>
      <c r="AB17" s="88"/>
      <c r="AC17" s="89"/>
      <c r="AD17" s="89"/>
      <c r="AE17" s="89"/>
      <c r="AF17" s="89"/>
      <c r="AG17" s="90"/>
      <c r="AH17" s="212"/>
      <c r="AI17" s="73"/>
      <c r="AJ17" s="73"/>
      <c r="AK17" s="73"/>
      <c r="AL17" s="73"/>
      <c r="AM17" s="73"/>
      <c r="AN17" s="73"/>
      <c r="AO17" s="73"/>
      <c r="AP17" s="73"/>
      <c r="AQ17" s="213"/>
      <c r="AR17" s="212"/>
      <c r="AS17" s="73"/>
      <c r="AT17" s="73"/>
      <c r="AU17" s="73"/>
      <c r="AV17" s="73"/>
      <c r="AW17" s="73"/>
      <c r="AX17" s="73"/>
      <c r="AY17" s="73"/>
      <c r="AZ17" s="73"/>
      <c r="BA17" s="213"/>
      <c r="BB17" s="212"/>
      <c r="BC17" s="73"/>
      <c r="BD17" s="73"/>
      <c r="BE17" s="73"/>
      <c r="BF17" s="73"/>
      <c r="BG17" s="73"/>
      <c r="BH17" s="73"/>
      <c r="BI17" s="73"/>
      <c r="BJ17" s="73"/>
      <c r="BK17" s="213"/>
      <c r="BL17" s="212"/>
      <c r="BM17" s="73"/>
      <c r="BN17" s="73"/>
      <c r="BO17" s="73"/>
      <c r="BP17" s="73"/>
      <c r="BQ17" s="73"/>
      <c r="BR17" s="73"/>
      <c r="BS17" s="73"/>
      <c r="BT17" s="73"/>
      <c r="BU17" s="213"/>
      <c r="BV17" s="212"/>
      <c r="BW17" s="73"/>
      <c r="BX17" s="73"/>
      <c r="BY17" s="73"/>
      <c r="BZ17" s="73"/>
      <c r="CA17" s="73"/>
      <c r="CB17" s="73"/>
      <c r="CC17" s="73"/>
      <c r="CD17" s="73"/>
      <c r="CE17" s="213"/>
      <c r="CF17" s="212"/>
      <c r="CG17" s="73"/>
      <c r="CH17" s="73"/>
      <c r="CI17" s="73"/>
      <c r="CJ17" s="73"/>
      <c r="CK17" s="73"/>
      <c r="CL17" s="73"/>
      <c r="CM17" s="73"/>
      <c r="CN17" s="73"/>
      <c r="CO17" s="213"/>
      <c r="CP17" s="212"/>
      <c r="CQ17" s="73"/>
      <c r="CR17" s="73"/>
      <c r="CS17" s="73"/>
      <c r="CT17" s="73"/>
      <c r="CU17" s="73"/>
      <c r="CV17" s="73"/>
      <c r="CW17" s="73"/>
      <c r="CX17" s="73"/>
      <c r="CY17" s="213"/>
      <c r="CZ17" s="212"/>
      <c r="DA17" s="73"/>
      <c r="DB17" s="73"/>
      <c r="DC17" s="73"/>
      <c r="DD17" s="73"/>
      <c r="DE17" s="73"/>
      <c r="DF17" s="73"/>
      <c r="DG17" s="73"/>
      <c r="DH17" s="73"/>
      <c r="DI17" s="213"/>
      <c r="DJ17" s="212"/>
      <c r="DK17" s="73"/>
      <c r="DL17" s="73"/>
      <c r="DM17" s="73"/>
      <c r="DN17" s="73"/>
      <c r="DO17" s="73"/>
      <c r="DP17" s="73"/>
      <c r="DQ17" s="73"/>
      <c r="DR17" s="73"/>
      <c r="DS17" s="213"/>
    </row>
    <row r="18" spans="1:123" ht="12.75">
      <c r="A18" s="159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1"/>
      <c r="V18" s="91"/>
      <c r="W18" s="65"/>
      <c r="X18" s="65"/>
      <c r="Y18" s="65"/>
      <c r="Z18" s="65"/>
      <c r="AA18" s="92"/>
      <c r="AB18" s="91"/>
      <c r="AC18" s="65"/>
      <c r="AD18" s="65"/>
      <c r="AE18" s="65"/>
      <c r="AF18" s="65"/>
      <c r="AG18" s="92"/>
      <c r="AH18" s="214"/>
      <c r="AI18" s="63"/>
      <c r="AJ18" s="63"/>
      <c r="AK18" s="63"/>
      <c r="AL18" s="63"/>
      <c r="AM18" s="63"/>
      <c r="AN18" s="63"/>
      <c r="AO18" s="63"/>
      <c r="AP18" s="63"/>
      <c r="AQ18" s="215"/>
      <c r="AR18" s="214"/>
      <c r="AS18" s="63"/>
      <c r="AT18" s="63"/>
      <c r="AU18" s="63"/>
      <c r="AV18" s="63"/>
      <c r="AW18" s="63"/>
      <c r="AX18" s="63"/>
      <c r="AY18" s="63"/>
      <c r="AZ18" s="63"/>
      <c r="BA18" s="215"/>
      <c r="BB18" s="214"/>
      <c r="BC18" s="63"/>
      <c r="BD18" s="63"/>
      <c r="BE18" s="63"/>
      <c r="BF18" s="63"/>
      <c r="BG18" s="63"/>
      <c r="BH18" s="63"/>
      <c r="BI18" s="63"/>
      <c r="BJ18" s="63"/>
      <c r="BK18" s="215"/>
      <c r="BL18" s="214"/>
      <c r="BM18" s="63"/>
      <c r="BN18" s="63"/>
      <c r="BO18" s="63"/>
      <c r="BP18" s="63"/>
      <c r="BQ18" s="63"/>
      <c r="BR18" s="63"/>
      <c r="BS18" s="63"/>
      <c r="BT18" s="63"/>
      <c r="BU18" s="215"/>
      <c r="BV18" s="214"/>
      <c r="BW18" s="63"/>
      <c r="BX18" s="63"/>
      <c r="BY18" s="63"/>
      <c r="BZ18" s="63"/>
      <c r="CA18" s="63"/>
      <c r="CB18" s="63"/>
      <c r="CC18" s="63"/>
      <c r="CD18" s="63"/>
      <c r="CE18" s="215"/>
      <c r="CF18" s="214"/>
      <c r="CG18" s="63"/>
      <c r="CH18" s="63"/>
      <c r="CI18" s="63"/>
      <c r="CJ18" s="63"/>
      <c r="CK18" s="63"/>
      <c r="CL18" s="63"/>
      <c r="CM18" s="63"/>
      <c r="CN18" s="63"/>
      <c r="CO18" s="215"/>
      <c r="CP18" s="214"/>
      <c r="CQ18" s="63"/>
      <c r="CR18" s="63"/>
      <c r="CS18" s="63"/>
      <c r="CT18" s="63"/>
      <c r="CU18" s="63"/>
      <c r="CV18" s="63"/>
      <c r="CW18" s="63"/>
      <c r="CX18" s="63"/>
      <c r="CY18" s="215"/>
      <c r="CZ18" s="214"/>
      <c r="DA18" s="63"/>
      <c r="DB18" s="63"/>
      <c r="DC18" s="63"/>
      <c r="DD18" s="63"/>
      <c r="DE18" s="63"/>
      <c r="DF18" s="63"/>
      <c r="DG18" s="63"/>
      <c r="DH18" s="63"/>
      <c r="DI18" s="215"/>
      <c r="DJ18" s="214"/>
      <c r="DK18" s="63"/>
      <c r="DL18" s="63"/>
      <c r="DM18" s="63"/>
      <c r="DN18" s="63"/>
      <c r="DO18" s="63"/>
      <c r="DP18" s="63"/>
      <c r="DQ18" s="63"/>
      <c r="DR18" s="63"/>
      <c r="DS18" s="215"/>
    </row>
    <row r="19" spans="1:123" ht="12.75">
      <c r="A19" s="144" t="s">
        <v>123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85" t="s">
        <v>127</v>
      </c>
      <c r="W19" s="86"/>
      <c r="X19" s="86"/>
      <c r="Y19" s="86"/>
      <c r="Z19" s="86"/>
      <c r="AA19" s="87"/>
      <c r="AB19" s="85" t="s">
        <v>59</v>
      </c>
      <c r="AC19" s="86"/>
      <c r="AD19" s="86"/>
      <c r="AE19" s="86"/>
      <c r="AF19" s="86"/>
      <c r="AG19" s="87"/>
      <c r="AH19" s="209">
        <v>0</v>
      </c>
      <c r="AI19" s="210"/>
      <c r="AJ19" s="210"/>
      <c r="AK19" s="210"/>
      <c r="AL19" s="210"/>
      <c r="AM19" s="210"/>
      <c r="AN19" s="210"/>
      <c r="AO19" s="210"/>
      <c r="AP19" s="210"/>
      <c r="AQ19" s="211"/>
      <c r="AR19" s="209">
        <v>0</v>
      </c>
      <c r="AS19" s="210"/>
      <c r="AT19" s="210"/>
      <c r="AU19" s="210"/>
      <c r="AV19" s="210"/>
      <c r="AW19" s="210"/>
      <c r="AX19" s="210"/>
      <c r="AY19" s="210"/>
      <c r="AZ19" s="210"/>
      <c r="BA19" s="211"/>
      <c r="BB19" s="209">
        <v>0</v>
      </c>
      <c r="BC19" s="210"/>
      <c r="BD19" s="210"/>
      <c r="BE19" s="210"/>
      <c r="BF19" s="210"/>
      <c r="BG19" s="210"/>
      <c r="BH19" s="210"/>
      <c r="BI19" s="210"/>
      <c r="BJ19" s="210"/>
      <c r="BK19" s="211"/>
      <c r="BL19" s="209">
        <v>0</v>
      </c>
      <c r="BM19" s="210"/>
      <c r="BN19" s="210"/>
      <c r="BO19" s="210"/>
      <c r="BP19" s="210"/>
      <c r="BQ19" s="210"/>
      <c r="BR19" s="210"/>
      <c r="BS19" s="210"/>
      <c r="BT19" s="210"/>
      <c r="BU19" s="211"/>
      <c r="BV19" s="209">
        <v>0</v>
      </c>
      <c r="BW19" s="210"/>
      <c r="BX19" s="210"/>
      <c r="BY19" s="210"/>
      <c r="BZ19" s="210"/>
      <c r="CA19" s="210"/>
      <c r="CB19" s="210"/>
      <c r="CC19" s="210"/>
      <c r="CD19" s="210"/>
      <c r="CE19" s="211"/>
      <c r="CF19" s="209">
        <v>0</v>
      </c>
      <c r="CG19" s="210"/>
      <c r="CH19" s="210"/>
      <c r="CI19" s="210"/>
      <c r="CJ19" s="210"/>
      <c r="CK19" s="210"/>
      <c r="CL19" s="210"/>
      <c r="CM19" s="210"/>
      <c r="CN19" s="210"/>
      <c r="CO19" s="211"/>
      <c r="CP19" s="209">
        <v>0</v>
      </c>
      <c r="CQ19" s="210"/>
      <c r="CR19" s="210"/>
      <c r="CS19" s="210"/>
      <c r="CT19" s="210"/>
      <c r="CU19" s="210"/>
      <c r="CV19" s="210"/>
      <c r="CW19" s="210"/>
      <c r="CX19" s="210"/>
      <c r="CY19" s="211"/>
      <c r="CZ19" s="209">
        <v>0</v>
      </c>
      <c r="DA19" s="210"/>
      <c r="DB19" s="210"/>
      <c r="DC19" s="210"/>
      <c r="DD19" s="210"/>
      <c r="DE19" s="210"/>
      <c r="DF19" s="210"/>
      <c r="DG19" s="210"/>
      <c r="DH19" s="210"/>
      <c r="DI19" s="211"/>
      <c r="DJ19" s="209">
        <v>0</v>
      </c>
      <c r="DK19" s="210"/>
      <c r="DL19" s="210"/>
      <c r="DM19" s="210"/>
      <c r="DN19" s="210"/>
      <c r="DO19" s="210"/>
      <c r="DP19" s="210"/>
      <c r="DQ19" s="210"/>
      <c r="DR19" s="210"/>
      <c r="DS19" s="211"/>
    </row>
    <row r="20" spans="1:123" ht="12.75">
      <c r="A20" s="156" t="s">
        <v>124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88"/>
      <c r="W20" s="89"/>
      <c r="X20" s="89"/>
      <c r="Y20" s="89"/>
      <c r="Z20" s="89"/>
      <c r="AA20" s="90"/>
      <c r="AB20" s="88"/>
      <c r="AC20" s="89"/>
      <c r="AD20" s="89"/>
      <c r="AE20" s="89"/>
      <c r="AF20" s="89"/>
      <c r="AG20" s="90"/>
      <c r="AH20" s="212"/>
      <c r="AI20" s="73"/>
      <c r="AJ20" s="73"/>
      <c r="AK20" s="73"/>
      <c r="AL20" s="73"/>
      <c r="AM20" s="73"/>
      <c r="AN20" s="73"/>
      <c r="AO20" s="73"/>
      <c r="AP20" s="73"/>
      <c r="AQ20" s="213"/>
      <c r="AR20" s="212"/>
      <c r="AS20" s="73"/>
      <c r="AT20" s="73"/>
      <c r="AU20" s="73"/>
      <c r="AV20" s="73"/>
      <c r="AW20" s="73"/>
      <c r="AX20" s="73"/>
      <c r="AY20" s="73"/>
      <c r="AZ20" s="73"/>
      <c r="BA20" s="213"/>
      <c r="BB20" s="212"/>
      <c r="BC20" s="73"/>
      <c r="BD20" s="73"/>
      <c r="BE20" s="73"/>
      <c r="BF20" s="73"/>
      <c r="BG20" s="73"/>
      <c r="BH20" s="73"/>
      <c r="BI20" s="73"/>
      <c r="BJ20" s="73"/>
      <c r="BK20" s="213"/>
      <c r="BL20" s="212"/>
      <c r="BM20" s="73"/>
      <c r="BN20" s="73"/>
      <c r="BO20" s="73"/>
      <c r="BP20" s="73"/>
      <c r="BQ20" s="73"/>
      <c r="BR20" s="73"/>
      <c r="BS20" s="73"/>
      <c r="BT20" s="73"/>
      <c r="BU20" s="213"/>
      <c r="BV20" s="212"/>
      <c r="BW20" s="73"/>
      <c r="BX20" s="73"/>
      <c r="BY20" s="73"/>
      <c r="BZ20" s="73"/>
      <c r="CA20" s="73"/>
      <c r="CB20" s="73"/>
      <c r="CC20" s="73"/>
      <c r="CD20" s="73"/>
      <c r="CE20" s="213"/>
      <c r="CF20" s="212"/>
      <c r="CG20" s="73"/>
      <c r="CH20" s="73"/>
      <c r="CI20" s="73"/>
      <c r="CJ20" s="73"/>
      <c r="CK20" s="73"/>
      <c r="CL20" s="73"/>
      <c r="CM20" s="73"/>
      <c r="CN20" s="73"/>
      <c r="CO20" s="213"/>
      <c r="CP20" s="212"/>
      <c r="CQ20" s="73"/>
      <c r="CR20" s="73"/>
      <c r="CS20" s="73"/>
      <c r="CT20" s="73"/>
      <c r="CU20" s="73"/>
      <c r="CV20" s="73"/>
      <c r="CW20" s="73"/>
      <c r="CX20" s="73"/>
      <c r="CY20" s="213"/>
      <c r="CZ20" s="212"/>
      <c r="DA20" s="73"/>
      <c r="DB20" s="73"/>
      <c r="DC20" s="73"/>
      <c r="DD20" s="73"/>
      <c r="DE20" s="73"/>
      <c r="DF20" s="73"/>
      <c r="DG20" s="73"/>
      <c r="DH20" s="73"/>
      <c r="DI20" s="213"/>
      <c r="DJ20" s="212"/>
      <c r="DK20" s="73"/>
      <c r="DL20" s="73"/>
      <c r="DM20" s="73"/>
      <c r="DN20" s="73"/>
      <c r="DO20" s="73"/>
      <c r="DP20" s="73"/>
      <c r="DQ20" s="73"/>
      <c r="DR20" s="73"/>
      <c r="DS20" s="213"/>
    </row>
    <row r="21" spans="1:123" ht="12.75">
      <c r="A21" s="156" t="s">
        <v>125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8"/>
      <c r="V21" s="88"/>
      <c r="W21" s="89"/>
      <c r="X21" s="89"/>
      <c r="Y21" s="89"/>
      <c r="Z21" s="89"/>
      <c r="AA21" s="90"/>
      <c r="AB21" s="88"/>
      <c r="AC21" s="89"/>
      <c r="AD21" s="89"/>
      <c r="AE21" s="89"/>
      <c r="AF21" s="89"/>
      <c r="AG21" s="90"/>
      <c r="AH21" s="212"/>
      <c r="AI21" s="73"/>
      <c r="AJ21" s="73"/>
      <c r="AK21" s="73"/>
      <c r="AL21" s="73"/>
      <c r="AM21" s="73"/>
      <c r="AN21" s="73"/>
      <c r="AO21" s="73"/>
      <c r="AP21" s="73"/>
      <c r="AQ21" s="213"/>
      <c r="AR21" s="212"/>
      <c r="AS21" s="73"/>
      <c r="AT21" s="73"/>
      <c r="AU21" s="73"/>
      <c r="AV21" s="73"/>
      <c r="AW21" s="73"/>
      <c r="AX21" s="73"/>
      <c r="AY21" s="73"/>
      <c r="AZ21" s="73"/>
      <c r="BA21" s="213"/>
      <c r="BB21" s="212"/>
      <c r="BC21" s="73"/>
      <c r="BD21" s="73"/>
      <c r="BE21" s="73"/>
      <c r="BF21" s="73"/>
      <c r="BG21" s="73"/>
      <c r="BH21" s="73"/>
      <c r="BI21" s="73"/>
      <c r="BJ21" s="73"/>
      <c r="BK21" s="213"/>
      <c r="BL21" s="212"/>
      <c r="BM21" s="73"/>
      <c r="BN21" s="73"/>
      <c r="BO21" s="73"/>
      <c r="BP21" s="73"/>
      <c r="BQ21" s="73"/>
      <c r="BR21" s="73"/>
      <c r="BS21" s="73"/>
      <c r="BT21" s="73"/>
      <c r="BU21" s="213"/>
      <c r="BV21" s="212"/>
      <c r="BW21" s="73"/>
      <c r="BX21" s="73"/>
      <c r="BY21" s="73"/>
      <c r="BZ21" s="73"/>
      <c r="CA21" s="73"/>
      <c r="CB21" s="73"/>
      <c r="CC21" s="73"/>
      <c r="CD21" s="73"/>
      <c r="CE21" s="213"/>
      <c r="CF21" s="212"/>
      <c r="CG21" s="73"/>
      <c r="CH21" s="73"/>
      <c r="CI21" s="73"/>
      <c r="CJ21" s="73"/>
      <c r="CK21" s="73"/>
      <c r="CL21" s="73"/>
      <c r="CM21" s="73"/>
      <c r="CN21" s="73"/>
      <c r="CO21" s="213"/>
      <c r="CP21" s="212"/>
      <c r="CQ21" s="73"/>
      <c r="CR21" s="73"/>
      <c r="CS21" s="73"/>
      <c r="CT21" s="73"/>
      <c r="CU21" s="73"/>
      <c r="CV21" s="73"/>
      <c r="CW21" s="73"/>
      <c r="CX21" s="73"/>
      <c r="CY21" s="213"/>
      <c r="CZ21" s="212"/>
      <c r="DA21" s="73"/>
      <c r="DB21" s="73"/>
      <c r="DC21" s="73"/>
      <c r="DD21" s="73"/>
      <c r="DE21" s="73"/>
      <c r="DF21" s="73"/>
      <c r="DG21" s="73"/>
      <c r="DH21" s="73"/>
      <c r="DI21" s="213"/>
      <c r="DJ21" s="212"/>
      <c r="DK21" s="73"/>
      <c r="DL21" s="73"/>
      <c r="DM21" s="73"/>
      <c r="DN21" s="73"/>
      <c r="DO21" s="73"/>
      <c r="DP21" s="73"/>
      <c r="DQ21" s="73"/>
      <c r="DR21" s="73"/>
      <c r="DS21" s="213"/>
    </row>
    <row r="22" spans="1:123" ht="12.75">
      <c r="A22" s="159" t="s">
        <v>126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  <c r="V22" s="91"/>
      <c r="W22" s="65"/>
      <c r="X22" s="65"/>
      <c r="Y22" s="65"/>
      <c r="Z22" s="65"/>
      <c r="AA22" s="92"/>
      <c r="AB22" s="91"/>
      <c r="AC22" s="65"/>
      <c r="AD22" s="65"/>
      <c r="AE22" s="65"/>
      <c r="AF22" s="65"/>
      <c r="AG22" s="92"/>
      <c r="AH22" s="214"/>
      <c r="AI22" s="63"/>
      <c r="AJ22" s="63"/>
      <c r="AK22" s="63"/>
      <c r="AL22" s="63"/>
      <c r="AM22" s="63"/>
      <c r="AN22" s="63"/>
      <c r="AO22" s="63"/>
      <c r="AP22" s="63"/>
      <c r="AQ22" s="215"/>
      <c r="AR22" s="214"/>
      <c r="AS22" s="63"/>
      <c r="AT22" s="63"/>
      <c r="AU22" s="63"/>
      <c r="AV22" s="63"/>
      <c r="AW22" s="63"/>
      <c r="AX22" s="63"/>
      <c r="AY22" s="63"/>
      <c r="AZ22" s="63"/>
      <c r="BA22" s="215"/>
      <c r="BB22" s="214"/>
      <c r="BC22" s="63"/>
      <c r="BD22" s="63"/>
      <c r="BE22" s="63"/>
      <c r="BF22" s="63"/>
      <c r="BG22" s="63"/>
      <c r="BH22" s="63"/>
      <c r="BI22" s="63"/>
      <c r="BJ22" s="63"/>
      <c r="BK22" s="215"/>
      <c r="BL22" s="214"/>
      <c r="BM22" s="63"/>
      <c r="BN22" s="63"/>
      <c r="BO22" s="63"/>
      <c r="BP22" s="63"/>
      <c r="BQ22" s="63"/>
      <c r="BR22" s="63"/>
      <c r="BS22" s="63"/>
      <c r="BT22" s="63"/>
      <c r="BU22" s="215"/>
      <c r="BV22" s="214"/>
      <c r="BW22" s="63"/>
      <c r="BX22" s="63"/>
      <c r="BY22" s="63"/>
      <c r="BZ22" s="63"/>
      <c r="CA22" s="63"/>
      <c r="CB22" s="63"/>
      <c r="CC22" s="63"/>
      <c r="CD22" s="63"/>
      <c r="CE22" s="215"/>
      <c r="CF22" s="214"/>
      <c r="CG22" s="63"/>
      <c r="CH22" s="63"/>
      <c r="CI22" s="63"/>
      <c r="CJ22" s="63"/>
      <c r="CK22" s="63"/>
      <c r="CL22" s="63"/>
      <c r="CM22" s="63"/>
      <c r="CN22" s="63"/>
      <c r="CO22" s="215"/>
      <c r="CP22" s="214"/>
      <c r="CQ22" s="63"/>
      <c r="CR22" s="63"/>
      <c r="CS22" s="63"/>
      <c r="CT22" s="63"/>
      <c r="CU22" s="63"/>
      <c r="CV22" s="63"/>
      <c r="CW22" s="63"/>
      <c r="CX22" s="63"/>
      <c r="CY22" s="215"/>
      <c r="CZ22" s="214"/>
      <c r="DA22" s="63"/>
      <c r="DB22" s="63"/>
      <c r="DC22" s="63"/>
      <c r="DD22" s="63"/>
      <c r="DE22" s="63"/>
      <c r="DF22" s="63"/>
      <c r="DG22" s="63"/>
      <c r="DH22" s="63"/>
      <c r="DI22" s="215"/>
      <c r="DJ22" s="214"/>
      <c r="DK22" s="63"/>
      <c r="DL22" s="63"/>
      <c r="DM22" s="63"/>
      <c r="DN22" s="63"/>
      <c r="DO22" s="63"/>
      <c r="DP22" s="63"/>
      <c r="DQ22" s="63"/>
      <c r="DR22" s="63"/>
      <c r="DS22" s="215"/>
    </row>
    <row r="23" spans="1:123" ht="12.75">
      <c r="A23" s="144" t="s">
        <v>128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85" t="s">
        <v>130</v>
      </c>
      <c r="W23" s="86"/>
      <c r="X23" s="86"/>
      <c r="Y23" s="86"/>
      <c r="Z23" s="86"/>
      <c r="AA23" s="87"/>
      <c r="AB23" s="85" t="s">
        <v>161</v>
      </c>
      <c r="AC23" s="86"/>
      <c r="AD23" s="86"/>
      <c r="AE23" s="86"/>
      <c r="AF23" s="86"/>
      <c r="AG23" s="87"/>
      <c r="AH23" s="209">
        <f>AH25</f>
        <v>331479.12</v>
      </c>
      <c r="AI23" s="210"/>
      <c r="AJ23" s="210"/>
      <c r="AK23" s="210"/>
      <c r="AL23" s="210"/>
      <c r="AM23" s="210"/>
      <c r="AN23" s="210"/>
      <c r="AO23" s="210"/>
      <c r="AP23" s="210"/>
      <c r="AQ23" s="211"/>
      <c r="AR23" s="209">
        <f>AR27</f>
        <v>597200</v>
      </c>
      <c r="AS23" s="210"/>
      <c r="AT23" s="210"/>
      <c r="AU23" s="210"/>
      <c r="AV23" s="210"/>
      <c r="AW23" s="210"/>
      <c r="AX23" s="210"/>
      <c r="AY23" s="210"/>
      <c r="AZ23" s="210"/>
      <c r="BA23" s="211"/>
      <c r="BB23" s="209">
        <f>BB29</f>
        <v>600000</v>
      </c>
      <c r="BC23" s="210"/>
      <c r="BD23" s="210"/>
      <c r="BE23" s="210"/>
      <c r="BF23" s="210"/>
      <c r="BG23" s="210"/>
      <c r="BH23" s="210"/>
      <c r="BI23" s="210"/>
      <c r="BJ23" s="210"/>
      <c r="BK23" s="211"/>
      <c r="BL23" s="209">
        <f>AH23</f>
        <v>331479.12</v>
      </c>
      <c r="BM23" s="210"/>
      <c r="BN23" s="210"/>
      <c r="BO23" s="210"/>
      <c r="BP23" s="210"/>
      <c r="BQ23" s="210"/>
      <c r="BR23" s="210"/>
      <c r="BS23" s="210"/>
      <c r="BT23" s="210"/>
      <c r="BU23" s="211"/>
      <c r="BV23" s="209">
        <f>BV27</f>
        <v>597200</v>
      </c>
      <c r="BW23" s="210"/>
      <c r="BX23" s="210"/>
      <c r="BY23" s="210"/>
      <c r="BZ23" s="210"/>
      <c r="CA23" s="210"/>
      <c r="CB23" s="210"/>
      <c r="CC23" s="210"/>
      <c r="CD23" s="210"/>
      <c r="CE23" s="211"/>
      <c r="CF23" s="209">
        <f>CF29</f>
        <v>600000</v>
      </c>
      <c r="CG23" s="210"/>
      <c r="CH23" s="210"/>
      <c r="CI23" s="210"/>
      <c r="CJ23" s="210"/>
      <c r="CK23" s="210"/>
      <c r="CL23" s="210"/>
      <c r="CM23" s="210"/>
      <c r="CN23" s="210"/>
      <c r="CO23" s="211"/>
      <c r="CP23" s="209">
        <v>0</v>
      </c>
      <c r="CQ23" s="210"/>
      <c r="CR23" s="210"/>
      <c r="CS23" s="210"/>
      <c r="CT23" s="210"/>
      <c r="CU23" s="210"/>
      <c r="CV23" s="210"/>
      <c r="CW23" s="210"/>
      <c r="CX23" s="210"/>
      <c r="CY23" s="211"/>
      <c r="CZ23" s="209">
        <v>0</v>
      </c>
      <c r="DA23" s="210"/>
      <c r="DB23" s="210"/>
      <c r="DC23" s="210"/>
      <c r="DD23" s="210"/>
      <c r="DE23" s="210"/>
      <c r="DF23" s="210"/>
      <c r="DG23" s="210"/>
      <c r="DH23" s="210"/>
      <c r="DI23" s="211"/>
      <c r="DJ23" s="209">
        <v>0</v>
      </c>
      <c r="DK23" s="210"/>
      <c r="DL23" s="210"/>
      <c r="DM23" s="210"/>
      <c r="DN23" s="210"/>
      <c r="DO23" s="210"/>
      <c r="DP23" s="210"/>
      <c r="DQ23" s="210"/>
      <c r="DR23" s="210"/>
      <c r="DS23" s="211"/>
    </row>
    <row r="24" spans="1:123" ht="12.75">
      <c r="A24" s="159" t="s">
        <v>129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91"/>
      <c r="W24" s="65"/>
      <c r="X24" s="65"/>
      <c r="Y24" s="65"/>
      <c r="Z24" s="65"/>
      <c r="AA24" s="92"/>
      <c r="AB24" s="91"/>
      <c r="AC24" s="65"/>
      <c r="AD24" s="65"/>
      <c r="AE24" s="65"/>
      <c r="AF24" s="65"/>
      <c r="AG24" s="92"/>
      <c r="AH24" s="214"/>
      <c r="AI24" s="63"/>
      <c r="AJ24" s="63"/>
      <c r="AK24" s="63"/>
      <c r="AL24" s="63"/>
      <c r="AM24" s="63"/>
      <c r="AN24" s="63"/>
      <c r="AO24" s="63"/>
      <c r="AP24" s="63"/>
      <c r="AQ24" s="215"/>
      <c r="AR24" s="214"/>
      <c r="AS24" s="63"/>
      <c r="AT24" s="63"/>
      <c r="AU24" s="63"/>
      <c r="AV24" s="63"/>
      <c r="AW24" s="63"/>
      <c r="AX24" s="63"/>
      <c r="AY24" s="63"/>
      <c r="AZ24" s="63"/>
      <c r="BA24" s="215"/>
      <c r="BB24" s="214"/>
      <c r="BC24" s="63"/>
      <c r="BD24" s="63"/>
      <c r="BE24" s="63"/>
      <c r="BF24" s="63"/>
      <c r="BG24" s="63"/>
      <c r="BH24" s="63"/>
      <c r="BI24" s="63"/>
      <c r="BJ24" s="63"/>
      <c r="BK24" s="215"/>
      <c r="BL24" s="214"/>
      <c r="BM24" s="63"/>
      <c r="BN24" s="63"/>
      <c r="BO24" s="63"/>
      <c r="BP24" s="63"/>
      <c r="BQ24" s="63"/>
      <c r="BR24" s="63"/>
      <c r="BS24" s="63"/>
      <c r="BT24" s="63"/>
      <c r="BU24" s="215"/>
      <c r="BV24" s="214"/>
      <c r="BW24" s="63"/>
      <c r="BX24" s="63"/>
      <c r="BY24" s="63"/>
      <c r="BZ24" s="63"/>
      <c r="CA24" s="63"/>
      <c r="CB24" s="63"/>
      <c r="CC24" s="63"/>
      <c r="CD24" s="63"/>
      <c r="CE24" s="215"/>
      <c r="CF24" s="214"/>
      <c r="CG24" s="63"/>
      <c r="CH24" s="63"/>
      <c r="CI24" s="63"/>
      <c r="CJ24" s="63"/>
      <c r="CK24" s="63"/>
      <c r="CL24" s="63"/>
      <c r="CM24" s="63"/>
      <c r="CN24" s="63"/>
      <c r="CO24" s="215"/>
      <c r="CP24" s="214"/>
      <c r="CQ24" s="63"/>
      <c r="CR24" s="63"/>
      <c r="CS24" s="63"/>
      <c r="CT24" s="63"/>
      <c r="CU24" s="63"/>
      <c r="CV24" s="63"/>
      <c r="CW24" s="63"/>
      <c r="CX24" s="63"/>
      <c r="CY24" s="215"/>
      <c r="CZ24" s="214"/>
      <c r="DA24" s="63"/>
      <c r="DB24" s="63"/>
      <c r="DC24" s="63"/>
      <c r="DD24" s="63"/>
      <c r="DE24" s="63"/>
      <c r="DF24" s="63"/>
      <c r="DG24" s="63"/>
      <c r="DH24" s="63"/>
      <c r="DI24" s="215"/>
      <c r="DJ24" s="214"/>
      <c r="DK24" s="63"/>
      <c r="DL24" s="63"/>
      <c r="DM24" s="63"/>
      <c r="DN24" s="63"/>
      <c r="DO24" s="63"/>
      <c r="DP24" s="63"/>
      <c r="DQ24" s="63"/>
      <c r="DR24" s="63"/>
      <c r="DS24" s="215"/>
    </row>
    <row r="25" spans="1:123" ht="12.75">
      <c r="A25" s="144" t="s">
        <v>128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85" t="s">
        <v>166</v>
      </c>
      <c r="W25" s="86"/>
      <c r="X25" s="86"/>
      <c r="Y25" s="86"/>
      <c r="Z25" s="86"/>
      <c r="AA25" s="87"/>
      <c r="AB25" s="85" t="s">
        <v>167</v>
      </c>
      <c r="AC25" s="86"/>
      <c r="AD25" s="86"/>
      <c r="AE25" s="86"/>
      <c r="AF25" s="86"/>
      <c r="AG25" s="87"/>
      <c r="AH25" s="209">
        <f>Лист2!D41</f>
        <v>331479.12</v>
      </c>
      <c r="AI25" s="210"/>
      <c r="AJ25" s="210"/>
      <c r="AK25" s="210"/>
      <c r="AL25" s="210"/>
      <c r="AM25" s="210"/>
      <c r="AN25" s="210"/>
      <c r="AO25" s="210"/>
      <c r="AP25" s="210"/>
      <c r="AQ25" s="211"/>
      <c r="AR25" s="209">
        <v>0</v>
      </c>
      <c r="AS25" s="210"/>
      <c r="AT25" s="210"/>
      <c r="AU25" s="210"/>
      <c r="AV25" s="210"/>
      <c r="AW25" s="210"/>
      <c r="AX25" s="210"/>
      <c r="AY25" s="210"/>
      <c r="AZ25" s="210"/>
      <c r="BA25" s="211"/>
      <c r="BB25" s="209">
        <v>0</v>
      </c>
      <c r="BC25" s="210"/>
      <c r="BD25" s="210"/>
      <c r="BE25" s="210"/>
      <c r="BF25" s="210"/>
      <c r="BG25" s="210"/>
      <c r="BH25" s="210"/>
      <c r="BI25" s="210"/>
      <c r="BJ25" s="210"/>
      <c r="BK25" s="211"/>
      <c r="BL25" s="209">
        <f>AH25</f>
        <v>331479.12</v>
      </c>
      <c r="BM25" s="210"/>
      <c r="BN25" s="210"/>
      <c r="BO25" s="210"/>
      <c r="BP25" s="210"/>
      <c r="BQ25" s="210"/>
      <c r="BR25" s="210"/>
      <c r="BS25" s="210"/>
      <c r="BT25" s="210"/>
      <c r="BU25" s="211"/>
      <c r="BV25" s="209">
        <v>0</v>
      </c>
      <c r="BW25" s="210"/>
      <c r="BX25" s="210"/>
      <c r="BY25" s="210"/>
      <c r="BZ25" s="210"/>
      <c r="CA25" s="210"/>
      <c r="CB25" s="210"/>
      <c r="CC25" s="210"/>
      <c r="CD25" s="210"/>
      <c r="CE25" s="211"/>
      <c r="CF25" s="209">
        <v>0</v>
      </c>
      <c r="CG25" s="210"/>
      <c r="CH25" s="210"/>
      <c r="CI25" s="210"/>
      <c r="CJ25" s="210"/>
      <c r="CK25" s="210"/>
      <c r="CL25" s="210"/>
      <c r="CM25" s="210"/>
      <c r="CN25" s="210"/>
      <c r="CO25" s="211"/>
      <c r="CP25" s="209">
        <v>0</v>
      </c>
      <c r="CQ25" s="210"/>
      <c r="CR25" s="210"/>
      <c r="CS25" s="210"/>
      <c r="CT25" s="210"/>
      <c r="CU25" s="210"/>
      <c r="CV25" s="210"/>
      <c r="CW25" s="210"/>
      <c r="CX25" s="210"/>
      <c r="CY25" s="211"/>
      <c r="CZ25" s="209">
        <v>0</v>
      </c>
      <c r="DA25" s="210"/>
      <c r="DB25" s="210"/>
      <c r="DC25" s="210"/>
      <c r="DD25" s="210"/>
      <c r="DE25" s="210"/>
      <c r="DF25" s="210"/>
      <c r="DG25" s="210"/>
      <c r="DH25" s="210"/>
      <c r="DI25" s="211"/>
      <c r="DJ25" s="209">
        <v>0</v>
      </c>
      <c r="DK25" s="210"/>
      <c r="DL25" s="210"/>
      <c r="DM25" s="210"/>
      <c r="DN25" s="210"/>
      <c r="DO25" s="210"/>
      <c r="DP25" s="210"/>
      <c r="DQ25" s="210"/>
      <c r="DR25" s="210"/>
      <c r="DS25" s="211"/>
    </row>
    <row r="26" spans="1:123" ht="12.75">
      <c r="A26" s="159" t="s">
        <v>129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1"/>
      <c r="V26" s="91"/>
      <c r="W26" s="65"/>
      <c r="X26" s="65"/>
      <c r="Y26" s="65"/>
      <c r="Z26" s="65"/>
      <c r="AA26" s="92"/>
      <c r="AB26" s="91"/>
      <c r="AC26" s="65"/>
      <c r="AD26" s="65"/>
      <c r="AE26" s="65"/>
      <c r="AF26" s="65"/>
      <c r="AG26" s="92"/>
      <c r="AH26" s="214"/>
      <c r="AI26" s="63"/>
      <c r="AJ26" s="63"/>
      <c r="AK26" s="63"/>
      <c r="AL26" s="63"/>
      <c r="AM26" s="63"/>
      <c r="AN26" s="63"/>
      <c r="AO26" s="63"/>
      <c r="AP26" s="63"/>
      <c r="AQ26" s="215"/>
      <c r="AR26" s="214"/>
      <c r="AS26" s="63"/>
      <c r="AT26" s="63"/>
      <c r="AU26" s="63"/>
      <c r="AV26" s="63"/>
      <c r="AW26" s="63"/>
      <c r="AX26" s="63"/>
      <c r="AY26" s="63"/>
      <c r="AZ26" s="63"/>
      <c r="BA26" s="215"/>
      <c r="BB26" s="214"/>
      <c r="BC26" s="63"/>
      <c r="BD26" s="63"/>
      <c r="BE26" s="63"/>
      <c r="BF26" s="63"/>
      <c r="BG26" s="63"/>
      <c r="BH26" s="63"/>
      <c r="BI26" s="63"/>
      <c r="BJ26" s="63"/>
      <c r="BK26" s="215"/>
      <c r="BL26" s="214"/>
      <c r="BM26" s="63"/>
      <c r="BN26" s="63"/>
      <c r="BO26" s="63"/>
      <c r="BP26" s="63"/>
      <c r="BQ26" s="63"/>
      <c r="BR26" s="63"/>
      <c r="BS26" s="63"/>
      <c r="BT26" s="63"/>
      <c r="BU26" s="215"/>
      <c r="BV26" s="214"/>
      <c r="BW26" s="63"/>
      <c r="BX26" s="63"/>
      <c r="BY26" s="63"/>
      <c r="BZ26" s="63"/>
      <c r="CA26" s="63"/>
      <c r="CB26" s="63"/>
      <c r="CC26" s="63"/>
      <c r="CD26" s="63"/>
      <c r="CE26" s="215"/>
      <c r="CF26" s="214"/>
      <c r="CG26" s="63"/>
      <c r="CH26" s="63"/>
      <c r="CI26" s="63"/>
      <c r="CJ26" s="63"/>
      <c r="CK26" s="63"/>
      <c r="CL26" s="63"/>
      <c r="CM26" s="63"/>
      <c r="CN26" s="63"/>
      <c r="CO26" s="215"/>
      <c r="CP26" s="214"/>
      <c r="CQ26" s="63"/>
      <c r="CR26" s="63"/>
      <c r="CS26" s="63"/>
      <c r="CT26" s="63"/>
      <c r="CU26" s="63"/>
      <c r="CV26" s="63"/>
      <c r="CW26" s="63"/>
      <c r="CX26" s="63"/>
      <c r="CY26" s="215"/>
      <c r="CZ26" s="214"/>
      <c r="DA26" s="63"/>
      <c r="DB26" s="63"/>
      <c r="DC26" s="63"/>
      <c r="DD26" s="63"/>
      <c r="DE26" s="63"/>
      <c r="DF26" s="63"/>
      <c r="DG26" s="63"/>
      <c r="DH26" s="63"/>
      <c r="DI26" s="215"/>
      <c r="DJ26" s="214"/>
      <c r="DK26" s="63"/>
      <c r="DL26" s="63"/>
      <c r="DM26" s="63"/>
      <c r="DN26" s="63"/>
      <c r="DO26" s="63"/>
      <c r="DP26" s="63"/>
      <c r="DQ26" s="63"/>
      <c r="DR26" s="63"/>
      <c r="DS26" s="215"/>
    </row>
    <row r="27" spans="1:123" ht="12.75">
      <c r="A27" s="144" t="s">
        <v>128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85" t="s">
        <v>168</v>
      </c>
      <c r="W27" s="86"/>
      <c r="X27" s="86"/>
      <c r="Y27" s="86"/>
      <c r="Z27" s="86"/>
      <c r="AA27" s="87"/>
      <c r="AB27" s="85" t="s">
        <v>169</v>
      </c>
      <c r="AC27" s="86"/>
      <c r="AD27" s="86"/>
      <c r="AE27" s="86"/>
      <c r="AF27" s="86"/>
      <c r="AG27" s="87"/>
      <c r="AH27" s="209">
        <v>0</v>
      </c>
      <c r="AI27" s="210"/>
      <c r="AJ27" s="210"/>
      <c r="AK27" s="210"/>
      <c r="AL27" s="210"/>
      <c r="AM27" s="210"/>
      <c r="AN27" s="210"/>
      <c r="AO27" s="210"/>
      <c r="AP27" s="210"/>
      <c r="AQ27" s="211"/>
      <c r="AR27" s="209">
        <f>Лист4!D40</f>
        <v>597200</v>
      </c>
      <c r="AS27" s="210"/>
      <c r="AT27" s="210"/>
      <c r="AU27" s="210"/>
      <c r="AV27" s="210"/>
      <c r="AW27" s="210"/>
      <c r="AX27" s="210"/>
      <c r="AY27" s="210"/>
      <c r="AZ27" s="210"/>
      <c r="BA27" s="211"/>
      <c r="BB27" s="209">
        <v>0</v>
      </c>
      <c r="BC27" s="210"/>
      <c r="BD27" s="210"/>
      <c r="BE27" s="210"/>
      <c r="BF27" s="210"/>
      <c r="BG27" s="210"/>
      <c r="BH27" s="210"/>
      <c r="BI27" s="210"/>
      <c r="BJ27" s="210"/>
      <c r="BK27" s="211"/>
      <c r="BL27" s="209">
        <v>0</v>
      </c>
      <c r="BM27" s="210"/>
      <c r="BN27" s="210"/>
      <c r="BO27" s="210"/>
      <c r="BP27" s="210"/>
      <c r="BQ27" s="210"/>
      <c r="BR27" s="210"/>
      <c r="BS27" s="210"/>
      <c r="BT27" s="210"/>
      <c r="BU27" s="211"/>
      <c r="BV27" s="209">
        <f>AR27</f>
        <v>597200</v>
      </c>
      <c r="BW27" s="210"/>
      <c r="BX27" s="210"/>
      <c r="BY27" s="210"/>
      <c r="BZ27" s="210"/>
      <c r="CA27" s="210"/>
      <c r="CB27" s="210"/>
      <c r="CC27" s="210"/>
      <c r="CD27" s="210"/>
      <c r="CE27" s="211"/>
      <c r="CF27" s="209">
        <v>0</v>
      </c>
      <c r="CG27" s="210"/>
      <c r="CH27" s="210"/>
      <c r="CI27" s="210"/>
      <c r="CJ27" s="210"/>
      <c r="CK27" s="210"/>
      <c r="CL27" s="210"/>
      <c r="CM27" s="210"/>
      <c r="CN27" s="210"/>
      <c r="CO27" s="211"/>
      <c r="CP27" s="209">
        <v>0</v>
      </c>
      <c r="CQ27" s="210"/>
      <c r="CR27" s="210"/>
      <c r="CS27" s="210"/>
      <c r="CT27" s="210"/>
      <c r="CU27" s="210"/>
      <c r="CV27" s="210"/>
      <c r="CW27" s="210"/>
      <c r="CX27" s="210"/>
      <c r="CY27" s="211"/>
      <c r="CZ27" s="209">
        <v>0</v>
      </c>
      <c r="DA27" s="210"/>
      <c r="DB27" s="210"/>
      <c r="DC27" s="210"/>
      <c r="DD27" s="210"/>
      <c r="DE27" s="210"/>
      <c r="DF27" s="210"/>
      <c r="DG27" s="210"/>
      <c r="DH27" s="210"/>
      <c r="DI27" s="211"/>
      <c r="DJ27" s="209">
        <v>0</v>
      </c>
      <c r="DK27" s="210"/>
      <c r="DL27" s="210"/>
      <c r="DM27" s="210"/>
      <c r="DN27" s="210"/>
      <c r="DO27" s="210"/>
      <c r="DP27" s="210"/>
      <c r="DQ27" s="210"/>
      <c r="DR27" s="210"/>
      <c r="DS27" s="211"/>
    </row>
    <row r="28" spans="1:123" ht="12.75">
      <c r="A28" s="159" t="s">
        <v>129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1"/>
      <c r="V28" s="91"/>
      <c r="W28" s="65"/>
      <c r="X28" s="65"/>
      <c r="Y28" s="65"/>
      <c r="Z28" s="65"/>
      <c r="AA28" s="92"/>
      <c r="AB28" s="91"/>
      <c r="AC28" s="65"/>
      <c r="AD28" s="65"/>
      <c r="AE28" s="65"/>
      <c r="AF28" s="65"/>
      <c r="AG28" s="92"/>
      <c r="AH28" s="214"/>
      <c r="AI28" s="63"/>
      <c r="AJ28" s="63"/>
      <c r="AK28" s="63"/>
      <c r="AL28" s="63"/>
      <c r="AM28" s="63"/>
      <c r="AN28" s="63"/>
      <c r="AO28" s="63"/>
      <c r="AP28" s="63"/>
      <c r="AQ28" s="215"/>
      <c r="AR28" s="214"/>
      <c r="AS28" s="63"/>
      <c r="AT28" s="63"/>
      <c r="AU28" s="63"/>
      <c r="AV28" s="63"/>
      <c r="AW28" s="63"/>
      <c r="AX28" s="63"/>
      <c r="AY28" s="63"/>
      <c r="AZ28" s="63"/>
      <c r="BA28" s="215"/>
      <c r="BB28" s="214"/>
      <c r="BC28" s="63"/>
      <c r="BD28" s="63"/>
      <c r="BE28" s="63"/>
      <c r="BF28" s="63"/>
      <c r="BG28" s="63"/>
      <c r="BH28" s="63"/>
      <c r="BI28" s="63"/>
      <c r="BJ28" s="63"/>
      <c r="BK28" s="215"/>
      <c r="BL28" s="214"/>
      <c r="BM28" s="63"/>
      <c r="BN28" s="63"/>
      <c r="BO28" s="63"/>
      <c r="BP28" s="63"/>
      <c r="BQ28" s="63"/>
      <c r="BR28" s="63"/>
      <c r="BS28" s="63"/>
      <c r="BT28" s="63"/>
      <c r="BU28" s="215"/>
      <c r="BV28" s="214"/>
      <c r="BW28" s="63"/>
      <c r="BX28" s="63"/>
      <c r="BY28" s="63"/>
      <c r="BZ28" s="63"/>
      <c r="CA28" s="63"/>
      <c r="CB28" s="63"/>
      <c r="CC28" s="63"/>
      <c r="CD28" s="63"/>
      <c r="CE28" s="215"/>
      <c r="CF28" s="214"/>
      <c r="CG28" s="63"/>
      <c r="CH28" s="63"/>
      <c r="CI28" s="63"/>
      <c r="CJ28" s="63"/>
      <c r="CK28" s="63"/>
      <c r="CL28" s="63"/>
      <c r="CM28" s="63"/>
      <c r="CN28" s="63"/>
      <c r="CO28" s="215"/>
      <c r="CP28" s="214"/>
      <c r="CQ28" s="63"/>
      <c r="CR28" s="63"/>
      <c r="CS28" s="63"/>
      <c r="CT28" s="63"/>
      <c r="CU28" s="63"/>
      <c r="CV28" s="63"/>
      <c r="CW28" s="63"/>
      <c r="CX28" s="63"/>
      <c r="CY28" s="215"/>
      <c r="CZ28" s="214"/>
      <c r="DA28" s="63"/>
      <c r="DB28" s="63"/>
      <c r="DC28" s="63"/>
      <c r="DD28" s="63"/>
      <c r="DE28" s="63"/>
      <c r="DF28" s="63"/>
      <c r="DG28" s="63"/>
      <c r="DH28" s="63"/>
      <c r="DI28" s="215"/>
      <c r="DJ28" s="214"/>
      <c r="DK28" s="63"/>
      <c r="DL28" s="63"/>
      <c r="DM28" s="63"/>
      <c r="DN28" s="63"/>
      <c r="DO28" s="63"/>
      <c r="DP28" s="63"/>
      <c r="DQ28" s="63"/>
      <c r="DR28" s="63"/>
      <c r="DS28" s="215"/>
    </row>
    <row r="29" spans="1:123" ht="12.75">
      <c r="A29" s="144" t="s">
        <v>128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  <c r="V29" s="85" t="s">
        <v>170</v>
      </c>
      <c r="W29" s="86"/>
      <c r="X29" s="86"/>
      <c r="Y29" s="86"/>
      <c r="Z29" s="86"/>
      <c r="AA29" s="87"/>
      <c r="AB29" s="85" t="s">
        <v>171</v>
      </c>
      <c r="AC29" s="86"/>
      <c r="AD29" s="86"/>
      <c r="AE29" s="86"/>
      <c r="AF29" s="86"/>
      <c r="AG29" s="87"/>
      <c r="AH29" s="209">
        <v>0</v>
      </c>
      <c r="AI29" s="210"/>
      <c r="AJ29" s="210"/>
      <c r="AK29" s="210"/>
      <c r="AL29" s="210"/>
      <c r="AM29" s="210"/>
      <c r="AN29" s="210"/>
      <c r="AO29" s="210"/>
      <c r="AP29" s="210"/>
      <c r="AQ29" s="211"/>
      <c r="AR29" s="209">
        <v>0</v>
      </c>
      <c r="AS29" s="210"/>
      <c r="AT29" s="210"/>
      <c r="AU29" s="210"/>
      <c r="AV29" s="210"/>
      <c r="AW29" s="210"/>
      <c r="AX29" s="210"/>
      <c r="AY29" s="210"/>
      <c r="AZ29" s="210"/>
      <c r="BA29" s="211"/>
      <c r="BB29" s="209">
        <f>Лист5!D40</f>
        <v>600000</v>
      </c>
      <c r="BC29" s="210"/>
      <c r="BD29" s="210"/>
      <c r="BE29" s="210"/>
      <c r="BF29" s="210"/>
      <c r="BG29" s="210"/>
      <c r="BH29" s="210"/>
      <c r="BI29" s="210"/>
      <c r="BJ29" s="210"/>
      <c r="BK29" s="211"/>
      <c r="BL29" s="209">
        <v>0</v>
      </c>
      <c r="BM29" s="210"/>
      <c r="BN29" s="210"/>
      <c r="BO29" s="210"/>
      <c r="BP29" s="210"/>
      <c r="BQ29" s="210"/>
      <c r="BR29" s="210"/>
      <c r="BS29" s="210"/>
      <c r="BT29" s="210"/>
      <c r="BU29" s="211"/>
      <c r="BV29" s="209">
        <v>0</v>
      </c>
      <c r="BW29" s="210"/>
      <c r="BX29" s="210"/>
      <c r="BY29" s="210"/>
      <c r="BZ29" s="210"/>
      <c r="CA29" s="210"/>
      <c r="CB29" s="210"/>
      <c r="CC29" s="210"/>
      <c r="CD29" s="210"/>
      <c r="CE29" s="211"/>
      <c r="CF29" s="209">
        <f>BB29</f>
        <v>600000</v>
      </c>
      <c r="CG29" s="210"/>
      <c r="CH29" s="210"/>
      <c r="CI29" s="210"/>
      <c r="CJ29" s="210"/>
      <c r="CK29" s="210"/>
      <c r="CL29" s="210"/>
      <c r="CM29" s="210"/>
      <c r="CN29" s="210"/>
      <c r="CO29" s="211"/>
      <c r="CP29" s="209">
        <v>0</v>
      </c>
      <c r="CQ29" s="210"/>
      <c r="CR29" s="210"/>
      <c r="CS29" s="210"/>
      <c r="CT29" s="210"/>
      <c r="CU29" s="210"/>
      <c r="CV29" s="210"/>
      <c r="CW29" s="210"/>
      <c r="CX29" s="210"/>
      <c r="CY29" s="211"/>
      <c r="CZ29" s="209">
        <v>0</v>
      </c>
      <c r="DA29" s="210"/>
      <c r="DB29" s="210"/>
      <c r="DC29" s="210"/>
      <c r="DD29" s="210"/>
      <c r="DE29" s="210"/>
      <c r="DF29" s="210"/>
      <c r="DG29" s="210"/>
      <c r="DH29" s="210"/>
      <c r="DI29" s="211"/>
      <c r="DJ29" s="209">
        <v>0</v>
      </c>
      <c r="DK29" s="210"/>
      <c r="DL29" s="210"/>
      <c r="DM29" s="210"/>
      <c r="DN29" s="210"/>
      <c r="DO29" s="210"/>
      <c r="DP29" s="210"/>
      <c r="DQ29" s="210"/>
      <c r="DR29" s="210"/>
      <c r="DS29" s="211"/>
    </row>
    <row r="30" spans="1:123" ht="12.75">
      <c r="A30" s="159" t="s">
        <v>129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91"/>
      <c r="W30" s="65"/>
      <c r="X30" s="65"/>
      <c r="Y30" s="65"/>
      <c r="Z30" s="65"/>
      <c r="AA30" s="92"/>
      <c r="AB30" s="91"/>
      <c r="AC30" s="65"/>
      <c r="AD30" s="65"/>
      <c r="AE30" s="65"/>
      <c r="AF30" s="65"/>
      <c r="AG30" s="92"/>
      <c r="AH30" s="214"/>
      <c r="AI30" s="63"/>
      <c r="AJ30" s="63"/>
      <c r="AK30" s="63"/>
      <c r="AL30" s="63"/>
      <c r="AM30" s="63"/>
      <c r="AN30" s="63"/>
      <c r="AO30" s="63"/>
      <c r="AP30" s="63"/>
      <c r="AQ30" s="215"/>
      <c r="AR30" s="214"/>
      <c r="AS30" s="63"/>
      <c r="AT30" s="63"/>
      <c r="AU30" s="63"/>
      <c r="AV30" s="63"/>
      <c r="AW30" s="63"/>
      <c r="AX30" s="63"/>
      <c r="AY30" s="63"/>
      <c r="AZ30" s="63"/>
      <c r="BA30" s="215"/>
      <c r="BB30" s="214"/>
      <c r="BC30" s="63"/>
      <c r="BD30" s="63"/>
      <c r="BE30" s="63"/>
      <c r="BF30" s="63"/>
      <c r="BG30" s="63"/>
      <c r="BH30" s="63"/>
      <c r="BI30" s="63"/>
      <c r="BJ30" s="63"/>
      <c r="BK30" s="215"/>
      <c r="BL30" s="214"/>
      <c r="BM30" s="63"/>
      <c r="BN30" s="63"/>
      <c r="BO30" s="63"/>
      <c r="BP30" s="63"/>
      <c r="BQ30" s="63"/>
      <c r="BR30" s="63"/>
      <c r="BS30" s="63"/>
      <c r="BT30" s="63"/>
      <c r="BU30" s="215"/>
      <c r="BV30" s="214"/>
      <c r="BW30" s="63"/>
      <c r="BX30" s="63"/>
      <c r="BY30" s="63"/>
      <c r="BZ30" s="63"/>
      <c r="CA30" s="63"/>
      <c r="CB30" s="63"/>
      <c r="CC30" s="63"/>
      <c r="CD30" s="63"/>
      <c r="CE30" s="215"/>
      <c r="CF30" s="214"/>
      <c r="CG30" s="63"/>
      <c r="CH30" s="63"/>
      <c r="CI30" s="63"/>
      <c r="CJ30" s="63"/>
      <c r="CK30" s="63"/>
      <c r="CL30" s="63"/>
      <c r="CM30" s="63"/>
      <c r="CN30" s="63"/>
      <c r="CO30" s="215"/>
      <c r="CP30" s="214"/>
      <c r="CQ30" s="63"/>
      <c r="CR30" s="63"/>
      <c r="CS30" s="63"/>
      <c r="CT30" s="63"/>
      <c r="CU30" s="63"/>
      <c r="CV30" s="63"/>
      <c r="CW30" s="63"/>
      <c r="CX30" s="63"/>
      <c r="CY30" s="215"/>
      <c r="CZ30" s="214"/>
      <c r="DA30" s="63"/>
      <c r="DB30" s="63"/>
      <c r="DC30" s="63"/>
      <c r="DD30" s="63"/>
      <c r="DE30" s="63"/>
      <c r="DF30" s="63"/>
      <c r="DG30" s="63"/>
      <c r="DH30" s="63"/>
      <c r="DI30" s="215"/>
      <c r="DJ30" s="214"/>
      <c r="DK30" s="63"/>
      <c r="DL30" s="63"/>
      <c r="DM30" s="63"/>
      <c r="DN30" s="63"/>
      <c r="DO30" s="63"/>
      <c r="DP30" s="63"/>
      <c r="DQ30" s="63"/>
      <c r="DR30" s="63"/>
      <c r="DS30" s="215"/>
    </row>
    <row r="32" spans="1:123" ht="18.75">
      <c r="A32" s="204" t="s">
        <v>244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</row>
    <row r="33" spans="1:123" ht="18.75">
      <c r="A33" s="204" t="s">
        <v>162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</row>
    <row r="34" spans="1:12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" t="s">
        <v>27</v>
      </c>
      <c r="AX34" s="119" t="s">
        <v>258</v>
      </c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20">
        <v>20</v>
      </c>
      <c r="BS34" s="120"/>
      <c r="BT34" s="120"/>
      <c r="BU34" s="121" t="s">
        <v>155</v>
      </c>
      <c r="BV34" s="121"/>
      <c r="BW34" s="121"/>
      <c r="BX34" s="1" t="s">
        <v>6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205" t="s">
        <v>131</v>
      </c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7" spans="1:123" ht="15.75">
      <c r="A37" s="201" t="s">
        <v>31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3"/>
      <c r="AX37" s="201" t="s">
        <v>132</v>
      </c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3"/>
      <c r="BV37" s="201" t="s">
        <v>133</v>
      </c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3"/>
    </row>
    <row r="38" spans="1:123" ht="15.7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00"/>
      <c r="AX38" s="198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200"/>
      <c r="BV38" s="198" t="s">
        <v>134</v>
      </c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200"/>
    </row>
    <row r="39" spans="1:123" ht="15.75">
      <c r="A39" s="198">
        <v>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200"/>
      <c r="AX39" s="198">
        <v>2</v>
      </c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200"/>
      <c r="BV39" s="198">
        <v>3</v>
      </c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200"/>
    </row>
    <row r="40" spans="1:123" ht="15.75">
      <c r="A40" s="190" t="s">
        <v>58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2"/>
      <c r="AX40" s="193" t="s">
        <v>64</v>
      </c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94"/>
      <c r="BV40" s="195">
        <v>0</v>
      </c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7"/>
    </row>
    <row r="41" spans="1:123" ht="15.75">
      <c r="A41" s="190" t="s">
        <v>96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2"/>
      <c r="AX41" s="193" t="s">
        <v>65</v>
      </c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94"/>
      <c r="BV41" s="195">
        <v>0</v>
      </c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7"/>
    </row>
    <row r="42" spans="1:123" ht="15.75">
      <c r="A42" s="190" t="s">
        <v>135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2"/>
      <c r="AX42" s="193" t="s">
        <v>68</v>
      </c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94"/>
      <c r="BV42" s="195">
        <v>0</v>
      </c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7"/>
    </row>
    <row r="43" spans="1:123" ht="15.75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2"/>
      <c r="AX43" s="193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94"/>
      <c r="BV43" s="195">
        <v>0</v>
      </c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7"/>
    </row>
    <row r="44" spans="1:123" ht="15.75">
      <c r="A44" s="190" t="s">
        <v>136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2"/>
      <c r="AX44" s="193" t="s">
        <v>76</v>
      </c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94"/>
      <c r="BV44" s="195">
        <v>0</v>
      </c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7"/>
    </row>
    <row r="45" spans="1:123" ht="15.75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2"/>
      <c r="AX45" s="193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94"/>
      <c r="BV45" s="195">
        <v>0</v>
      </c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7"/>
    </row>
  </sheetData>
  <sheetProtection/>
  <mergeCells count="217">
    <mergeCell ref="BL29:BU30"/>
    <mergeCell ref="BV29:CE30"/>
    <mergeCell ref="CF29:CO30"/>
    <mergeCell ref="CP29:CY30"/>
    <mergeCell ref="CZ29:DI30"/>
    <mergeCell ref="DJ29:DS30"/>
    <mergeCell ref="A29:U29"/>
    <mergeCell ref="V29:AA30"/>
    <mergeCell ref="AB29:AG30"/>
    <mergeCell ref="AH29:AQ30"/>
    <mergeCell ref="AR29:BA30"/>
    <mergeCell ref="BB29:BK30"/>
    <mergeCell ref="A30:U30"/>
    <mergeCell ref="BL27:BU28"/>
    <mergeCell ref="BV27:CE28"/>
    <mergeCell ref="CF27:CO28"/>
    <mergeCell ref="CP27:CY28"/>
    <mergeCell ref="CZ27:DI28"/>
    <mergeCell ref="DJ27:DS28"/>
    <mergeCell ref="A27:U27"/>
    <mergeCell ref="V27:AA28"/>
    <mergeCell ref="AB27:AG28"/>
    <mergeCell ref="AH27:AQ28"/>
    <mergeCell ref="AR27:BA28"/>
    <mergeCell ref="BB27:BK28"/>
    <mergeCell ref="A28:U28"/>
    <mergeCell ref="BL25:BU26"/>
    <mergeCell ref="BV25:CE26"/>
    <mergeCell ref="CF25:CO26"/>
    <mergeCell ref="CP25:CY26"/>
    <mergeCell ref="CZ25:DI26"/>
    <mergeCell ref="DJ25:DS26"/>
    <mergeCell ref="A25:U25"/>
    <mergeCell ref="V25:AA26"/>
    <mergeCell ref="AB25:AG26"/>
    <mergeCell ref="AH25:AQ26"/>
    <mergeCell ref="AR25:BA26"/>
    <mergeCell ref="BB25:BK26"/>
    <mergeCell ref="A26:U26"/>
    <mergeCell ref="CZ19:DI22"/>
    <mergeCell ref="CP23:CY24"/>
    <mergeCell ref="BB19:BK22"/>
    <mergeCell ref="BL19:BU22"/>
    <mergeCell ref="BV19:CE22"/>
    <mergeCell ref="CF19:CO22"/>
    <mergeCell ref="CP19:CY22"/>
    <mergeCell ref="AB23:AG24"/>
    <mergeCell ref="V23:AA24"/>
    <mergeCell ref="AR23:BA24"/>
    <mergeCell ref="CZ23:DI24"/>
    <mergeCell ref="BV16:CE18"/>
    <mergeCell ref="CF16:CO18"/>
    <mergeCell ref="CP16:CY18"/>
    <mergeCell ref="BL23:BU24"/>
    <mergeCell ref="BV23:CE24"/>
    <mergeCell ref="CF23:CO24"/>
    <mergeCell ref="DJ19:DS22"/>
    <mergeCell ref="DJ23:DS24"/>
    <mergeCell ref="A23:U23"/>
    <mergeCell ref="BB23:BK24"/>
    <mergeCell ref="AR19:BA22"/>
    <mergeCell ref="A20:U20"/>
    <mergeCell ref="A19:U19"/>
    <mergeCell ref="A21:U21"/>
    <mergeCell ref="A24:U24"/>
    <mergeCell ref="AH23:AQ24"/>
    <mergeCell ref="AR16:BA18"/>
    <mergeCell ref="CZ16:DI18"/>
    <mergeCell ref="DJ16:DS18"/>
    <mergeCell ref="A17:U17"/>
    <mergeCell ref="AH16:AQ18"/>
    <mergeCell ref="AB16:AG18"/>
    <mergeCell ref="V16:AA18"/>
    <mergeCell ref="A16:U16"/>
    <mergeCell ref="BB16:BK18"/>
    <mergeCell ref="BL16:BU18"/>
    <mergeCell ref="BB15:BK15"/>
    <mergeCell ref="BL15:BU15"/>
    <mergeCell ref="BV15:CE15"/>
    <mergeCell ref="CF15:CO15"/>
    <mergeCell ref="CP15:CY15"/>
    <mergeCell ref="CZ15:DI15"/>
    <mergeCell ref="DO11:DQ11"/>
    <mergeCell ref="DJ12:DS12"/>
    <mergeCell ref="DJ13:DS13"/>
    <mergeCell ref="DJ14:DS14"/>
    <mergeCell ref="DJ15:DS15"/>
    <mergeCell ref="A15:U15"/>
    <mergeCell ref="V15:AA15"/>
    <mergeCell ref="AB15:AG15"/>
    <mergeCell ref="AH15:AQ15"/>
    <mergeCell ref="AR15:BA15"/>
    <mergeCell ref="CU11:CW11"/>
    <mergeCell ref="CP12:CY12"/>
    <mergeCell ref="CP13:CY13"/>
    <mergeCell ref="CP14:CY14"/>
    <mergeCell ref="DE11:DG11"/>
    <mergeCell ref="CZ12:DI12"/>
    <mergeCell ref="CZ13:DI13"/>
    <mergeCell ref="CZ14:DI14"/>
    <mergeCell ref="CA11:CC11"/>
    <mergeCell ref="BV12:CE12"/>
    <mergeCell ref="BV13:CE13"/>
    <mergeCell ref="BV14:CE14"/>
    <mergeCell ref="CK11:CM11"/>
    <mergeCell ref="CF12:CO12"/>
    <mergeCell ref="CF13:CO13"/>
    <mergeCell ref="CF14:CO14"/>
    <mergeCell ref="BB12:BK12"/>
    <mergeCell ref="BB13:BK13"/>
    <mergeCell ref="BB14:BK14"/>
    <mergeCell ref="BQ11:BS11"/>
    <mergeCell ref="BL12:BU12"/>
    <mergeCell ref="BL13:BU13"/>
    <mergeCell ref="BL14:BU14"/>
    <mergeCell ref="AH12:AQ12"/>
    <mergeCell ref="AH13:AQ13"/>
    <mergeCell ref="AH14:AQ14"/>
    <mergeCell ref="AW11:AY11"/>
    <mergeCell ref="AR12:BA12"/>
    <mergeCell ref="AR13:BA13"/>
    <mergeCell ref="AR14:BA14"/>
    <mergeCell ref="BL9:CO9"/>
    <mergeCell ref="V12:AA12"/>
    <mergeCell ref="CP6:DS6"/>
    <mergeCell ref="AH5:BK5"/>
    <mergeCell ref="AH6:BK6"/>
    <mergeCell ref="AH7:BK7"/>
    <mergeCell ref="AH8:BK8"/>
    <mergeCell ref="AH9:BK9"/>
    <mergeCell ref="AM11:AO11"/>
    <mergeCell ref="BG11:BI11"/>
    <mergeCell ref="A9:U9"/>
    <mergeCell ref="A10:U10"/>
    <mergeCell ref="A11:U11"/>
    <mergeCell ref="A12:U12"/>
    <mergeCell ref="A13:U13"/>
    <mergeCell ref="A14:U14"/>
    <mergeCell ref="V10:AA10"/>
    <mergeCell ref="V11:AA11"/>
    <mergeCell ref="AB8:AG8"/>
    <mergeCell ref="V13:AA13"/>
    <mergeCell ref="V14:AA14"/>
    <mergeCell ref="A4:U4"/>
    <mergeCell ref="A5:U5"/>
    <mergeCell ref="A6:U6"/>
    <mergeCell ref="A7:U7"/>
    <mergeCell ref="A8:U8"/>
    <mergeCell ref="V4:AA4"/>
    <mergeCell ref="V5:AA5"/>
    <mergeCell ref="V6:AA6"/>
    <mergeCell ref="V7:AA7"/>
    <mergeCell ref="V8:AA8"/>
    <mergeCell ref="V9:AA9"/>
    <mergeCell ref="AB5:AG5"/>
    <mergeCell ref="AB6:AG6"/>
    <mergeCell ref="AB7:AG7"/>
    <mergeCell ref="CP7:DS7"/>
    <mergeCell ref="CP8:DS8"/>
    <mergeCell ref="AB14:AG14"/>
    <mergeCell ref="BL5:DS5"/>
    <mergeCell ref="BL6:CO6"/>
    <mergeCell ref="BL7:CO7"/>
    <mergeCell ref="BL8:CO8"/>
    <mergeCell ref="A18:U18"/>
    <mergeCell ref="A22:U22"/>
    <mergeCell ref="AH19:AQ22"/>
    <mergeCell ref="AB19:AG22"/>
    <mergeCell ref="V19:AA22"/>
    <mergeCell ref="BL10:CO10"/>
    <mergeCell ref="AH10:BK10"/>
    <mergeCell ref="AB11:AG11"/>
    <mergeCell ref="AB12:AG12"/>
    <mergeCell ref="AB13:AG13"/>
    <mergeCell ref="A1:DS1"/>
    <mergeCell ref="AX2:BQ2"/>
    <mergeCell ref="BR2:BT2"/>
    <mergeCell ref="BU2:BW2"/>
    <mergeCell ref="AB9:AG9"/>
    <mergeCell ref="AB10:AG10"/>
    <mergeCell ref="CP9:DS9"/>
    <mergeCell ref="CP10:DS10"/>
    <mergeCell ref="AH4:DS4"/>
    <mergeCell ref="AB4:AG4"/>
    <mergeCell ref="A32:DS32"/>
    <mergeCell ref="A33:DS33"/>
    <mergeCell ref="AX34:BQ34"/>
    <mergeCell ref="BR34:BT34"/>
    <mergeCell ref="BU34:BW34"/>
    <mergeCell ref="AU35:BW35"/>
    <mergeCell ref="A37:AW37"/>
    <mergeCell ref="AX37:BU37"/>
    <mergeCell ref="BV37:DS37"/>
    <mergeCell ref="A38:AW38"/>
    <mergeCell ref="AX38:BU38"/>
    <mergeCell ref="BV38:DS38"/>
    <mergeCell ref="A39:AW39"/>
    <mergeCell ref="AX39:BU39"/>
    <mergeCell ref="BV39:DS39"/>
    <mergeCell ref="A40:AW40"/>
    <mergeCell ref="AX40:BU40"/>
    <mergeCell ref="BV40:DS40"/>
    <mergeCell ref="A41:AW41"/>
    <mergeCell ref="AX41:BU41"/>
    <mergeCell ref="BV41:DS41"/>
    <mergeCell ref="A42:AW42"/>
    <mergeCell ref="AX42:BU42"/>
    <mergeCell ref="BV42:DS42"/>
    <mergeCell ref="A45:AW45"/>
    <mergeCell ref="AX45:BU45"/>
    <mergeCell ref="BV45:DS45"/>
    <mergeCell ref="A43:AW43"/>
    <mergeCell ref="AX43:BU43"/>
    <mergeCell ref="BV43:DS43"/>
    <mergeCell ref="A44:AW44"/>
    <mergeCell ref="AX44:BU44"/>
    <mergeCell ref="BV44:DS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4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zoomScalePageLayoutView="0" workbookViewId="0" topLeftCell="A1">
      <selection activeCell="A13" sqref="A13:DS23"/>
    </sheetView>
  </sheetViews>
  <sheetFormatPr defaultColWidth="1.12109375" defaultRowHeight="12.75"/>
  <cols>
    <col min="1" max="16384" width="1.12109375" style="7" customWidth="1"/>
  </cols>
  <sheetData>
    <row r="1" spans="1:123" s="4" customFormat="1" ht="18.75">
      <c r="A1" s="204" t="s">
        <v>245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</row>
    <row r="3" spans="1:123" s="1" customFormat="1" ht="15.75">
      <c r="A3" s="201" t="s">
        <v>31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3"/>
      <c r="AX3" s="201" t="s">
        <v>132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3"/>
      <c r="BV3" s="201" t="s">
        <v>133</v>
      </c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3"/>
    </row>
    <row r="4" spans="1:123" s="1" customFormat="1" ht="15.7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200"/>
      <c r="AX4" s="198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200"/>
      <c r="BV4" s="198" t="s">
        <v>134</v>
      </c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200"/>
    </row>
    <row r="5" spans="1:123" s="1" customFormat="1" ht="15.75">
      <c r="A5" s="198">
        <v>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200"/>
      <c r="AX5" s="198">
        <v>2</v>
      </c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200"/>
      <c r="BV5" s="198">
        <v>3</v>
      </c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200"/>
    </row>
    <row r="6" spans="1:123" s="1" customFormat="1" ht="15.75">
      <c r="A6" s="190" t="s">
        <v>137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2"/>
      <c r="AX6" s="193" t="s">
        <v>64</v>
      </c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94"/>
      <c r="BV6" s="195">
        <v>0</v>
      </c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7"/>
    </row>
    <row r="7" spans="1:123" s="1" customFormat="1" ht="15.75">
      <c r="A7" s="216" t="s">
        <v>138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8"/>
      <c r="AX7" s="222" t="s">
        <v>65</v>
      </c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4"/>
      <c r="BV7" s="228">
        <v>0</v>
      </c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30"/>
    </row>
    <row r="8" spans="1:123" s="1" customFormat="1" ht="15.75">
      <c r="A8" s="219" t="s">
        <v>139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1"/>
      <c r="AX8" s="225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7"/>
      <c r="BV8" s="231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3"/>
    </row>
    <row r="9" spans="1:123" s="1" customFormat="1" ht="15.75">
      <c r="A9" s="190" t="s">
        <v>140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2"/>
      <c r="AX9" s="193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94"/>
      <c r="BV9" s="195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7"/>
    </row>
    <row r="10" spans="1:123" s="1" customFormat="1" ht="15.75">
      <c r="A10" s="216" t="s">
        <v>141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8"/>
      <c r="AX10" s="222" t="s">
        <v>68</v>
      </c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4"/>
      <c r="BV10" s="228">
        <v>0</v>
      </c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30"/>
    </row>
    <row r="11" spans="1:123" s="1" customFormat="1" ht="15.75">
      <c r="A11" s="190" t="s">
        <v>142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  <c r="AX11" s="193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94"/>
      <c r="BV11" s="195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7"/>
    </row>
    <row r="12" s="1" customFormat="1" ht="15.75"/>
    <row r="13" spans="1:123" s="1" customFormat="1" ht="15.75">
      <c r="A13" s="234" t="s">
        <v>240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7" t="s">
        <v>153</v>
      </c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3" s="1" customFormat="1" ht="15.75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10" t="s">
        <v>143</v>
      </c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7"/>
      <c r="BU14" s="73" t="s">
        <v>144</v>
      </c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</row>
    <row r="15" spans="59:123" s="1" customFormat="1" ht="15.75" customHeight="1">
      <c r="BG15" s="7" t="s">
        <v>2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s="1" customFormat="1" ht="15.75">
      <c r="A16" s="93" t="s">
        <v>172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123" s="3" customFormat="1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7" t="s">
        <v>153</v>
      </c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s="1" customFormat="1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210" t="s">
        <v>143</v>
      </c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7"/>
      <c r="BU18" s="73" t="s">
        <v>144</v>
      </c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1:123" s="5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 t="s">
        <v>2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s="1" customFormat="1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</row>
    <row r="21" spans="1:123" s="3" customFormat="1" ht="12.75">
      <c r="A21" s="7" t="s">
        <v>145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7" t="s">
        <v>153</v>
      </c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1" t="s">
        <v>154</v>
      </c>
      <c r="CX21" s="61"/>
      <c r="CY21" s="61"/>
      <c r="CZ21" s="61"/>
      <c r="DA21" s="61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</row>
    <row r="22" spans="1:123" s="1" customFormat="1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10" t="s">
        <v>143</v>
      </c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7"/>
      <c r="BF22" s="210" t="s">
        <v>144</v>
      </c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7"/>
      <c r="CX22" s="7"/>
      <c r="CY22" s="7"/>
      <c r="CZ22" s="7"/>
      <c r="DA22" s="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s="1" customFormat="1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</row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</sheetData>
  <sheetProtection/>
  <mergeCells count="38">
    <mergeCell ref="BF21:CV21"/>
    <mergeCell ref="CW21:DA21"/>
    <mergeCell ref="DB21:DS21"/>
    <mergeCell ref="BG17:BS17"/>
    <mergeCell ref="BU17:DS17"/>
    <mergeCell ref="AX7:BU9"/>
    <mergeCell ref="AX10:BU11"/>
    <mergeCell ref="BV10:DS11"/>
    <mergeCell ref="BV7:DS9"/>
    <mergeCell ref="A13:BF14"/>
    <mergeCell ref="A4:AW4"/>
    <mergeCell ref="AX4:BU4"/>
    <mergeCell ref="A11:AW11"/>
    <mergeCell ref="A9:AW9"/>
    <mergeCell ref="A10:AW10"/>
    <mergeCell ref="A7:AW7"/>
    <mergeCell ref="A8:AW8"/>
    <mergeCell ref="A5:AW5"/>
    <mergeCell ref="BV4:DS4"/>
    <mergeCell ref="A1:DS1"/>
    <mergeCell ref="AX5:BU5"/>
    <mergeCell ref="BV5:DS5"/>
    <mergeCell ref="A6:AW6"/>
    <mergeCell ref="AX6:BU6"/>
    <mergeCell ref="BV6:DS6"/>
    <mergeCell ref="A3:AW3"/>
    <mergeCell ref="AX3:BU3"/>
    <mergeCell ref="BV3:DS3"/>
    <mergeCell ref="AR22:BD22"/>
    <mergeCell ref="BF22:CV22"/>
    <mergeCell ref="BG13:BS13"/>
    <mergeCell ref="BU13:DS13"/>
    <mergeCell ref="BG14:BS14"/>
    <mergeCell ref="BU14:DS14"/>
    <mergeCell ref="A16:BF17"/>
    <mergeCell ref="BG18:BS18"/>
    <mergeCell ref="BU18:DS18"/>
    <mergeCell ref="AR21:BD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2017-09-29T07:27:05Z</cp:lastPrinted>
  <dcterms:created xsi:type="dcterms:W3CDTF">2004-09-19T06:34:55Z</dcterms:created>
  <dcterms:modified xsi:type="dcterms:W3CDTF">2017-09-29T07:27:48Z</dcterms:modified>
  <cp:category/>
  <cp:version/>
  <cp:contentType/>
  <cp:contentStatus/>
</cp:coreProperties>
</file>